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65371" windowWidth="13605" windowHeight="11640" tabRatio="892" firstSheet="20" activeTab="30"/>
  </bookViews>
  <sheets>
    <sheet name="ZŠ a MŠ Barr." sheetId="1" r:id="rId1"/>
    <sheet name="FZŠ Barr." sheetId="2" r:id="rId2"/>
    <sheet name="FZŠ Drtinova" sheetId="3" r:id="rId3"/>
    <sheet name="ZŠ a MŠ Grafická" sheetId="4" r:id="rId4"/>
    <sheet name="ZŠ Kořenského" sheetId="5" r:id="rId5"/>
    <sheet name="ZŠ Nepomucká" sheetId="6" r:id="rId6"/>
    <sheet name="ZŠ Plzeňská" sheetId="7" r:id="rId7"/>
    <sheet name="ZŠ Podbělohorská" sheetId="8" r:id="rId8"/>
    <sheet name="ZŠ a MŠ Radlická" sheetId="9" r:id="rId9"/>
    <sheet name="ZŠ a MŠ Tyršova" sheetId="10" r:id="rId10"/>
    <sheet name="ZŠ a MŠ U Santošky" sheetId="11" r:id="rId11"/>
    <sheet name="ZŠ waldorfská" sheetId="12" r:id="rId12"/>
    <sheet name="ZŠ Weberova" sheetId="13" r:id="rId13"/>
    <sheet name="MŠ Beníškové" sheetId="14" r:id="rId14"/>
    <sheet name="MŠ Hlubočepy" sheetId="15" r:id="rId15"/>
    <sheet name="MŠ Kroupova" sheetId="16" r:id="rId16"/>
    <sheet name="MŠ Kurandové" sheetId="17" r:id="rId17"/>
    <sheet name="MŠ Kurdnova" sheetId="18" r:id="rId18"/>
    <sheet name="MŠ Lohniského 830" sheetId="19" r:id="rId19"/>
    <sheet name="MŠ Lohniského 851" sheetId="20" r:id="rId20"/>
    <sheet name="MŠ Nad Palatou" sheetId="21" r:id="rId21"/>
    <sheet name="MŠ nám. 14.října" sheetId="22" r:id="rId22"/>
    <sheet name="MŠ Peroutkova" sheetId="23" r:id="rId23"/>
    <sheet name="MŠ Peškova" sheetId="24" r:id="rId24"/>
    <sheet name="MŠ Podbělohorská" sheetId="25" r:id="rId25"/>
    <sheet name="MŠ Tréglova" sheetId="26" r:id="rId26"/>
    <sheet name="MŠ Trojdílná" sheetId="27" r:id="rId27"/>
    <sheet name="MŠ U žel. mostu" sheetId="28" r:id="rId28"/>
    <sheet name="ZZ Smíchov" sheetId="29" r:id="rId29"/>
    <sheet name="CSOP" sheetId="30" r:id="rId30"/>
    <sheet name="KK Poštovka" sheetId="31" r:id="rId31"/>
  </sheets>
  <definedNames>
    <definedName name="_xlnm.Print_Area" localSheetId="1">'FZŠ Barr.'!$A$1:$F$31</definedName>
    <definedName name="_xlnm.Print_Area" localSheetId="13">'MŠ Beníškové'!$A$1:$F$31</definedName>
    <definedName name="_xlnm.Print_Area" localSheetId="21">'MŠ nám. 14.října'!$A$1:$F$31</definedName>
    <definedName name="_xlnm.Print_Area" localSheetId="0">'ZŠ a MŠ Barr.'!$A$1:$F$32</definedName>
    <definedName name="_xlnm.Print_Area" localSheetId="4">'ZŠ Kořenského'!$A$1:$F$31</definedName>
  </definedNames>
  <calcPr fullCalcOnLoad="1"/>
</workbook>
</file>

<file path=xl/sharedStrings.xml><?xml version="1.0" encoding="utf-8"?>
<sst xmlns="http://schemas.openxmlformats.org/spreadsheetml/2006/main" count="1036" uniqueCount="99">
  <si>
    <t>Hlavní činnost</t>
  </si>
  <si>
    <t>Náklady celkem</t>
  </si>
  <si>
    <t>z toho</t>
  </si>
  <si>
    <t>Výnosy celkem</t>
  </si>
  <si>
    <t>Granty</t>
  </si>
  <si>
    <t>K vrácení celkem</t>
  </si>
  <si>
    <t>Náklady</t>
  </si>
  <si>
    <t>Výnosy</t>
  </si>
  <si>
    <t>Zisk</t>
  </si>
  <si>
    <t>SR</t>
  </si>
  <si>
    <t>UR</t>
  </si>
  <si>
    <t>% k UR</t>
  </si>
  <si>
    <t xml:space="preserve">      mzdy</t>
  </si>
  <si>
    <t xml:space="preserve">      odvody</t>
  </si>
  <si>
    <t xml:space="preserve">      převody z vlastních fondů</t>
  </si>
  <si>
    <t>z toho:</t>
  </si>
  <si>
    <t>Nevyčerpaný neinvestiční příspěvek MČ vč. grantů</t>
  </si>
  <si>
    <t>Vratka grantů</t>
  </si>
  <si>
    <t>Poskytnutý neinvestiční příspěvek MČ</t>
  </si>
  <si>
    <t>Fond odměn</t>
  </si>
  <si>
    <t>Rezervní fond</t>
  </si>
  <si>
    <t>Investiční fond</t>
  </si>
  <si>
    <t>Doplňková činnost</t>
  </si>
  <si>
    <t>Fond kulturních a sociálních potřeb</t>
  </si>
  <si>
    <t>ZŠ a MŠ Barrandov (v tis.Kč)</t>
  </si>
  <si>
    <t>Stav peněžních fondů  (v Kč)</t>
  </si>
  <si>
    <t>Fondy</t>
  </si>
  <si>
    <t>FZŠ Drtinova  (v tis.Kč)</t>
  </si>
  <si>
    <t>ZŠ a MŠ Grafická  (v tis.Kč)</t>
  </si>
  <si>
    <t>FZŠ Barrandov II.  (v tis.Kč)</t>
  </si>
  <si>
    <t>ZŠ Kořenského  (v tis.Kč)</t>
  </si>
  <si>
    <t>ZŠ Nepomucká  (v tis.Kč)</t>
  </si>
  <si>
    <t>ZŠ Plzeňská  (v tis.Kč)</t>
  </si>
  <si>
    <t xml:space="preserve">ZŠ Podbělohorská  (v tis.Kč) </t>
  </si>
  <si>
    <t>ZŠ a MŠ Radlická  (v tis.Kč)</t>
  </si>
  <si>
    <t>ZŠ a MŠ Tyršova  (v tis.Kč)</t>
  </si>
  <si>
    <t>ZŠ a MŠ U Santošky  (v tis.Kč)</t>
  </si>
  <si>
    <t>ZŠ waldorfská  (v tis.Kč)</t>
  </si>
  <si>
    <t>ZŠ Weberova  (v tis.Kč)</t>
  </si>
  <si>
    <t>MŠ Beníškové  (v tis.Kč)</t>
  </si>
  <si>
    <t xml:space="preserve">Hospodářský výsledek z hlavní činnosti </t>
  </si>
  <si>
    <t>MŠ Hlubočepská  (v tis.Kč)</t>
  </si>
  <si>
    <t>MŠ Kroupova  (v tis.Kč)</t>
  </si>
  <si>
    <t>MŠ Kurandové  (v tis.Kč)</t>
  </si>
  <si>
    <t>MŠ Lohniského 830  (v tis.Kč)</t>
  </si>
  <si>
    <t>MŠ Lohniského 851  (v tis.Kč)</t>
  </si>
  <si>
    <t>MŠ Nad Palatou  (v tis.Kč)</t>
  </si>
  <si>
    <t xml:space="preserve">MŠ Nám. 14. října  (v tis.Kč) </t>
  </si>
  <si>
    <t>MŠ Peroutkova  (v tis.Kč)</t>
  </si>
  <si>
    <t>MŠ Peškova  (v tis.Kč)</t>
  </si>
  <si>
    <t>MŠ Podbělohorská  (v tis.Kč)</t>
  </si>
  <si>
    <t>MŠ Tréglova  (v tis.Kč)</t>
  </si>
  <si>
    <t>MŠ Trojdílná  (v tis.Kč)</t>
  </si>
  <si>
    <t>ZZ Smíchov  (v tis.Kč)</t>
  </si>
  <si>
    <t>CSOP  (v tis.Kč)</t>
  </si>
  <si>
    <t xml:space="preserve">       OOV</t>
  </si>
  <si>
    <t xml:space="preserve">      fond odměn</t>
  </si>
  <si>
    <t>Neinvestiční příspěvek MČ</t>
  </si>
  <si>
    <t>MŠ Kudrnova  (v tis.Kč)</t>
  </si>
  <si>
    <t>UZ 91 - MHMP  integrace</t>
  </si>
  <si>
    <t>UZ 91 - MHMP integrace</t>
  </si>
  <si>
    <t>UZ 31 - Maďarsko</t>
  </si>
  <si>
    <t xml:space="preserve">      mzdy </t>
  </si>
  <si>
    <t xml:space="preserve">Nevyčerpaný neinvestiční příspěvek MČ </t>
  </si>
  <si>
    <t xml:space="preserve">Neinvestiční příspěvek MČ - čerpání </t>
  </si>
  <si>
    <t xml:space="preserve">      mzdy + OOV</t>
  </si>
  <si>
    <t xml:space="preserve">UZ 91 MHMP integrace </t>
  </si>
  <si>
    <t>UZ 35 - mzdy a odvody</t>
  </si>
  <si>
    <t>UZ 34 - odměny a odvody</t>
  </si>
  <si>
    <t>Tabulka č. 31</t>
  </si>
  <si>
    <t>Skutečnost k 31.12.2009</t>
  </si>
  <si>
    <t>k 1.1.2009</t>
  </si>
  <si>
    <t>k 31.12.2009</t>
  </si>
  <si>
    <t>82,568,30</t>
  </si>
  <si>
    <t>UZ 34 - odměny</t>
  </si>
  <si>
    <t xml:space="preserve">UZ 34 odměny </t>
  </si>
  <si>
    <t>UZ 36 - navýš. energie</t>
  </si>
  <si>
    <t>UZ 32 - navýš.kapacity</t>
  </si>
  <si>
    <t xml:space="preserve">UZ 81 - projekt HMP </t>
  </si>
  <si>
    <t>Nevyčerpaný neinvestiční příspěvek MČ vč. Grantů   *</t>
  </si>
  <si>
    <t>* Není to vratka - realiz. projektu je na dva roky.</t>
  </si>
  <si>
    <t>UZ 36 - vybavení tříd, šatny a energie</t>
  </si>
  <si>
    <t>MŠ U Železničního mostu  (v tis.Kč)</t>
  </si>
  <si>
    <t>UZ 31 - poř.vánoč.konc. a vzděl.progr. pro děti</t>
  </si>
  <si>
    <t>Nevyčerpaný neinvestiční příspěvek MČ vč. grantů *</t>
  </si>
  <si>
    <t>* Nevrací -vyúčt. Vzděl.programu pro děti je do 31.3.2010 (usnes.RMČ P5)</t>
  </si>
  <si>
    <t>UZ 37 - odvody k FO</t>
  </si>
  <si>
    <t>UZ 38 - seminář</t>
  </si>
  <si>
    <t>UZ 81 - MHMP  bazén</t>
  </si>
  <si>
    <t>UZ 81 - MHMP zdravé město</t>
  </si>
  <si>
    <t>UZ 81 - zdravé město</t>
  </si>
  <si>
    <t xml:space="preserve">UZ33246 - MHMP cizinci </t>
  </si>
  <si>
    <t>UZ 32 - energie</t>
  </si>
  <si>
    <t>UZ 31 - keramika</t>
  </si>
  <si>
    <t>UZ 32 - vybavení MŠ</t>
  </si>
  <si>
    <t>Výnosy celkem se státní dotací</t>
  </si>
  <si>
    <t>Odvod z inv. fondu ZZ Smíchov na úhradu ztráty z minulých let (účetní převod) - navýšení NIV</t>
  </si>
  <si>
    <t xml:space="preserve">         Přehled výsledků hospodaření příspěvkových organizací za rok 2009 </t>
  </si>
  <si>
    <t>KK Poštovka  (v tis.Kč)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</si>
</sst>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left" vertical="center"/>
    </xf>
    <xf numFmtId="164" fontId="2" fillId="0" borderId="13" xfId="0" applyNumberFormat="1" applyFont="1" applyFill="1" applyBorder="1" applyAlignment="1">
      <alignment horizontal="lef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14" fillId="0" borderId="15" xfId="0" applyNumberFormat="1" applyFont="1" applyFill="1" applyBorder="1" applyAlignment="1">
      <alignment horizontal="left" vertical="center"/>
    </xf>
    <xf numFmtId="164" fontId="14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left"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left" vertical="center"/>
    </xf>
    <xf numFmtId="164" fontId="2" fillId="0" borderId="19" xfId="0" applyNumberFormat="1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22" xfId="0" applyNumberFormat="1" applyFont="1" applyFill="1" applyBorder="1" applyAlignment="1">
      <alignment horizontal="right" vertical="center"/>
    </xf>
    <xf numFmtId="165" fontId="2" fillId="0" borderId="23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/>
    </xf>
    <xf numFmtId="9" fontId="2" fillId="0" borderId="23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6" fillId="0" borderId="25" xfId="0" applyNumberFormat="1" applyFont="1" applyFill="1" applyBorder="1" applyAlignment="1">
      <alignment horizontal="right" vertical="center"/>
    </xf>
    <xf numFmtId="165" fontId="6" fillId="0" borderId="2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8" xfId="0" applyNumberFormat="1" applyFont="1" applyFill="1" applyBorder="1" applyAlignment="1">
      <alignment horizontal="right" vertical="center"/>
    </xf>
    <xf numFmtId="165" fontId="6" fillId="0" borderId="29" xfId="0" applyNumberFormat="1" applyFont="1" applyFill="1" applyBorder="1" applyAlignment="1">
      <alignment horizontal="right" vertical="center"/>
    </xf>
    <xf numFmtId="0" fontId="6" fillId="0" borderId="30" xfId="0" applyFont="1" applyFill="1" applyBorder="1" applyAlignment="1">
      <alignment horizontal="center" vertical="center" textRotation="90"/>
    </xf>
    <xf numFmtId="164" fontId="6" fillId="0" borderId="30" xfId="0" applyNumberFormat="1" applyFont="1" applyFill="1" applyBorder="1" applyAlignment="1">
      <alignment horizontal="left" vertical="center"/>
    </xf>
    <xf numFmtId="164" fontId="6" fillId="0" borderId="30" xfId="0" applyNumberFormat="1" applyFont="1" applyFill="1" applyBorder="1" applyAlignment="1">
      <alignment horizontal="right" vertical="center"/>
    </xf>
    <xf numFmtId="165" fontId="6" fillId="0" borderId="30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left" vertical="center"/>
    </xf>
    <xf numFmtId="4" fontId="2" fillId="0" borderId="3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right" vertical="center"/>
    </xf>
    <xf numFmtId="164" fontId="2" fillId="0" borderId="37" xfId="0" applyNumberFormat="1" applyFont="1" applyFill="1" applyBorder="1" applyAlignment="1">
      <alignment horizontal="left" vertical="center"/>
    </xf>
    <xf numFmtId="4" fontId="2" fillId="0" borderId="38" xfId="0" applyNumberFormat="1" applyFont="1" applyFill="1" applyBorder="1" applyAlignment="1">
      <alignment horizontal="right" vertical="center"/>
    </xf>
    <xf numFmtId="165" fontId="2" fillId="0" borderId="3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9" fontId="2" fillId="0" borderId="23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40" xfId="0" applyNumberFormat="1" applyFont="1" applyFill="1" applyBorder="1" applyAlignment="1">
      <alignment horizontal="right" vertical="center"/>
    </xf>
    <xf numFmtId="164" fontId="6" fillId="0" borderId="41" xfId="0" applyNumberFormat="1" applyFont="1" applyFill="1" applyBorder="1" applyAlignment="1">
      <alignment horizontal="left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9" fontId="2" fillId="0" borderId="21" xfId="0" applyNumberFormat="1" applyFont="1" applyFill="1" applyBorder="1" applyAlignment="1">
      <alignment horizontal="center" vertical="center"/>
    </xf>
    <xf numFmtId="9" fontId="1" fillId="0" borderId="0" xfId="0" applyNumberFormat="1" applyFont="1" applyFill="1" applyAlignment="1">
      <alignment horizontal="center" vertical="center"/>
    </xf>
    <xf numFmtId="9" fontId="2" fillId="0" borderId="22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9" fontId="2" fillId="0" borderId="40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 wrapText="1"/>
    </xf>
    <xf numFmtId="164" fontId="2" fillId="0" borderId="42" xfId="0" applyNumberFormat="1" applyFont="1" applyFill="1" applyBorder="1" applyAlignment="1">
      <alignment horizontal="right" vertical="center"/>
    </xf>
    <xf numFmtId="164" fontId="6" fillId="0" borderId="43" xfId="0" applyNumberFormat="1" applyFont="1" applyFill="1" applyBorder="1" applyAlignment="1">
      <alignment horizontal="right" vertical="center"/>
    </xf>
    <xf numFmtId="164" fontId="2" fillId="0" borderId="44" xfId="0" applyNumberFormat="1" applyFont="1" applyFill="1" applyBorder="1" applyAlignment="1">
      <alignment horizontal="left" vertical="center"/>
    </xf>
    <xf numFmtId="164" fontId="6" fillId="0" borderId="45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textRotation="90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6" fillId="0" borderId="46" xfId="0" applyNumberFormat="1" applyFont="1" applyFill="1" applyBorder="1" applyAlignment="1">
      <alignment horizontal="left" vertical="center"/>
    </xf>
    <xf numFmtId="164" fontId="6" fillId="0" borderId="38" xfId="0" applyNumberFormat="1" applyFont="1" applyFill="1" applyBorder="1" applyAlignment="1">
      <alignment horizontal="right" vertical="center"/>
    </xf>
    <xf numFmtId="165" fontId="6" fillId="0" borderId="39" xfId="0" applyNumberFormat="1" applyFont="1" applyFill="1" applyBorder="1" applyAlignment="1">
      <alignment horizontal="right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43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/>
    </xf>
    <xf numFmtId="9" fontId="2" fillId="0" borderId="47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165" fontId="14" fillId="0" borderId="15" xfId="0" applyNumberFormat="1" applyFont="1" applyFill="1" applyBorder="1" applyAlignment="1">
      <alignment horizontal="center" vertical="center"/>
    </xf>
    <xf numFmtId="165" fontId="2" fillId="0" borderId="29" xfId="0" applyNumberFormat="1" applyFont="1" applyFill="1" applyBorder="1" applyAlignment="1">
      <alignment horizontal="center" vertical="center"/>
    </xf>
    <xf numFmtId="9" fontId="14" fillId="0" borderId="23" xfId="0" applyNumberFormat="1" applyFont="1" applyFill="1" applyBorder="1" applyAlignment="1">
      <alignment horizontal="right" vertical="center"/>
    </xf>
    <xf numFmtId="165" fontId="2" fillId="0" borderId="49" xfId="0" applyNumberFormat="1" applyFont="1" applyFill="1" applyBorder="1" applyAlignment="1">
      <alignment horizontal="right" vertical="center"/>
    </xf>
    <xf numFmtId="165" fontId="2" fillId="0" borderId="22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164" fontId="2" fillId="0" borderId="5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 wrapText="1"/>
    </xf>
    <xf numFmtId="4" fontId="1" fillId="0" borderId="30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right" vertical="center"/>
    </xf>
    <xf numFmtId="4" fontId="2" fillId="0" borderId="53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right" vertical="center"/>
    </xf>
    <xf numFmtId="4" fontId="2" fillId="0" borderId="57" xfId="0" applyNumberFormat="1" applyFont="1" applyFill="1" applyBorder="1" applyAlignment="1">
      <alignment horizontal="right" vertical="center"/>
    </xf>
    <xf numFmtId="4" fontId="2" fillId="0" borderId="58" xfId="0" applyNumberFormat="1" applyFont="1" applyFill="1" applyBorder="1" applyAlignment="1">
      <alignment horizontal="right" vertical="center"/>
    </xf>
    <xf numFmtId="4" fontId="2" fillId="0" borderId="59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center" vertical="center" textRotation="90"/>
    </xf>
    <xf numFmtId="0" fontId="0" fillId="0" borderId="47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right" vertical="center"/>
    </xf>
    <xf numFmtId="4" fontId="2" fillId="0" borderId="64" xfId="0" applyNumberFormat="1" applyFont="1" applyFill="1" applyBorder="1" applyAlignment="1">
      <alignment horizontal="right" vertical="center"/>
    </xf>
    <xf numFmtId="4" fontId="2" fillId="0" borderId="65" xfId="0" applyNumberFormat="1" applyFont="1" applyFill="1" applyBorder="1" applyAlignment="1">
      <alignment horizontal="right" vertical="center"/>
    </xf>
    <xf numFmtId="0" fontId="4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vertical="center"/>
    </xf>
    <xf numFmtId="164" fontId="2" fillId="0" borderId="19" xfId="0" applyNumberFormat="1" applyFont="1" applyFill="1" applyBorder="1" applyAlignment="1">
      <alignment horizontal="left" vertical="center"/>
    </xf>
    <xf numFmtId="164" fontId="0" fillId="0" borderId="68" xfId="0" applyNumberFormat="1" applyFill="1" applyBorder="1" applyAlignment="1">
      <alignment vertical="center"/>
    </xf>
    <xf numFmtId="164" fontId="0" fillId="0" borderId="65" xfId="0" applyNumberFormat="1" applyFill="1" applyBorder="1" applyAlignment="1">
      <alignment vertical="center"/>
    </xf>
    <xf numFmtId="164" fontId="6" fillId="0" borderId="24" xfId="0" applyNumberFormat="1" applyFont="1" applyFill="1" applyBorder="1" applyAlignment="1">
      <alignment horizontal="left" vertical="center"/>
    </xf>
    <xf numFmtId="164" fontId="0" fillId="0" borderId="69" xfId="0" applyNumberFormat="1" applyFill="1" applyBorder="1" applyAlignment="1">
      <alignment vertical="center"/>
    </xf>
    <xf numFmtId="164" fontId="0" fillId="0" borderId="70" xfId="0" applyNumberForma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 textRotation="90"/>
    </xf>
    <xf numFmtId="0" fontId="4" fillId="0" borderId="72" xfId="0" applyFont="1" applyFill="1" applyBorder="1" applyAlignment="1">
      <alignment horizontal="center" vertical="center" textRotation="90"/>
    </xf>
    <xf numFmtId="0" fontId="9" fillId="0" borderId="73" xfId="0" applyFont="1" applyFill="1" applyBorder="1" applyAlignment="1">
      <alignment horizontal="center" vertical="center" textRotation="90" wrapText="1"/>
    </xf>
    <xf numFmtId="0" fontId="9" fillId="0" borderId="71" xfId="0" applyFont="1" applyFill="1" applyBorder="1" applyAlignment="1">
      <alignment horizontal="center" vertical="center" textRotation="90" wrapText="1"/>
    </xf>
    <xf numFmtId="0" fontId="9" fillId="0" borderId="72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4" fontId="2" fillId="0" borderId="74" xfId="0" applyNumberFormat="1" applyFont="1" applyFill="1" applyBorder="1" applyAlignment="1">
      <alignment horizontal="right" vertical="center"/>
    </xf>
    <xf numFmtId="4" fontId="2" fillId="0" borderId="75" xfId="0" applyNumberFormat="1" applyFont="1" applyFill="1" applyBorder="1" applyAlignment="1">
      <alignment horizontal="right" vertical="center"/>
    </xf>
    <xf numFmtId="0" fontId="3" fillId="0" borderId="71" xfId="0" applyFont="1" applyFill="1" applyBorder="1" applyAlignment="1">
      <alignment horizontal="center" vertical="center" textRotation="90"/>
    </xf>
    <xf numFmtId="0" fontId="3" fillId="0" borderId="72" xfId="0" applyFont="1" applyFill="1" applyBorder="1" applyAlignment="1">
      <alignment horizontal="center" vertical="center" textRotation="90"/>
    </xf>
    <xf numFmtId="4" fontId="1" fillId="34" borderId="30" xfId="0" applyNumberFormat="1" applyFont="1" applyFill="1" applyBorder="1" applyAlignment="1">
      <alignment horizontal="right" vertical="center"/>
    </xf>
    <xf numFmtId="0" fontId="1" fillId="34" borderId="30" xfId="0" applyFont="1" applyFill="1" applyBorder="1" applyAlignment="1">
      <alignment horizontal="right" vertical="center"/>
    </xf>
    <xf numFmtId="0" fontId="1" fillId="35" borderId="30" xfId="0" applyFont="1" applyFill="1" applyBorder="1" applyAlignment="1">
      <alignment horizontal="center" vertical="center"/>
    </xf>
    <xf numFmtId="4" fontId="1" fillId="35" borderId="30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 wrapText="1"/>
    </xf>
    <xf numFmtId="0" fontId="9" fillId="0" borderId="62" xfId="0" applyFont="1" applyFill="1" applyBorder="1" applyAlignment="1">
      <alignment horizontal="right" vertical="center" wrapText="1"/>
    </xf>
    <xf numFmtId="164" fontId="2" fillId="0" borderId="76" xfId="0" applyNumberFormat="1" applyFont="1" applyFill="1" applyBorder="1" applyAlignment="1">
      <alignment horizontal="left" vertical="center"/>
    </xf>
    <xf numFmtId="164" fontId="0" fillId="0" borderId="77" xfId="0" applyNumberFormat="1" applyFill="1" applyBorder="1" applyAlignment="1">
      <alignment vertical="center"/>
    </xf>
    <xf numFmtId="164" fontId="0" fillId="0" borderId="78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164" fontId="9" fillId="0" borderId="15" xfId="0" applyNumberFormat="1" applyFont="1" applyFill="1" applyBorder="1" applyAlignment="1">
      <alignment horizontal="left" vertical="center"/>
    </xf>
    <xf numFmtId="0" fontId="10" fillId="0" borderId="15" xfId="0" applyFont="1" applyFill="1" applyBorder="1" applyAlignment="1">
      <alignment vertical="center"/>
    </xf>
    <xf numFmtId="0" fontId="16" fillId="0" borderId="67" xfId="0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164" fontId="0" fillId="0" borderId="68" xfId="0" applyNumberFormat="1" applyFont="1" applyFill="1" applyBorder="1" applyAlignment="1">
      <alignment vertical="center"/>
    </xf>
    <xf numFmtId="164" fontId="0" fillId="0" borderId="65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horizontal="left" vertical="center"/>
    </xf>
    <xf numFmtId="0" fontId="13" fillId="0" borderId="15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="80" zoomScaleSheetLayoutView="80" zoomScalePageLayoutView="80" workbookViewId="0" topLeftCell="A1">
      <selection activeCell="D2" sqref="D2"/>
    </sheetView>
  </sheetViews>
  <sheetFormatPr defaultColWidth="9.140625" defaultRowHeight="12.75"/>
  <cols>
    <col min="1" max="1" width="6.7109375" style="15" customWidth="1"/>
    <col min="2" max="2" width="44.7109375" style="47" customWidth="1"/>
    <col min="3" max="4" width="10.8515625" style="15" customWidth="1"/>
    <col min="5" max="5" width="13.421875" style="15" customWidth="1"/>
    <col min="6" max="7" width="12.28125" style="15" customWidth="1"/>
    <col min="8" max="16384" width="9.140625" style="15" customWidth="1"/>
  </cols>
  <sheetData>
    <row r="1" spans="1:6" ht="49.5" customHeight="1" thickBot="1">
      <c r="A1" s="106" t="s">
        <v>97</v>
      </c>
      <c r="B1" s="107"/>
      <c r="C1" s="107"/>
      <c r="D1" s="107"/>
      <c r="E1" s="107"/>
      <c r="F1" s="103" t="s">
        <v>69</v>
      </c>
    </row>
    <row r="2" spans="1:6" ht="33" customHeight="1" thickBot="1">
      <c r="A2" s="123" t="s">
        <v>24</v>
      </c>
      <c r="B2" s="124"/>
      <c r="C2" s="12" t="s">
        <v>9</v>
      </c>
      <c r="D2" s="12" t="s">
        <v>10</v>
      </c>
      <c r="E2" s="13" t="s">
        <v>70</v>
      </c>
      <c r="F2" s="14" t="s">
        <v>11</v>
      </c>
    </row>
    <row r="3" spans="1:6" ht="21.75" customHeight="1" thickTop="1">
      <c r="A3" s="131" t="s">
        <v>0</v>
      </c>
      <c r="B3" s="3" t="s">
        <v>1</v>
      </c>
      <c r="C3" s="2">
        <v>13334</v>
      </c>
      <c r="D3" s="2">
        <v>18240</v>
      </c>
      <c r="E3" s="2">
        <v>18864</v>
      </c>
      <c r="F3" s="16">
        <f>E3/D3</f>
        <v>1.0342105263157895</v>
      </c>
    </row>
    <row r="4" spans="1:6" ht="21.75" customHeight="1">
      <c r="A4" s="131"/>
      <c r="B4" s="4" t="s">
        <v>15</v>
      </c>
      <c r="C4" s="1"/>
      <c r="D4" s="1"/>
      <c r="E4" s="1"/>
      <c r="F4" s="43"/>
    </row>
    <row r="5" spans="1:6" ht="21.75" customHeight="1">
      <c r="A5" s="131"/>
      <c r="B5" s="4" t="s">
        <v>12</v>
      </c>
      <c r="C5" s="1">
        <v>398</v>
      </c>
      <c r="D5" s="1">
        <v>1925</v>
      </c>
      <c r="E5" s="1">
        <v>1929.7</v>
      </c>
      <c r="F5" s="17">
        <f aca="true" t="shared" si="0" ref="F5:F14">E5/D5</f>
        <v>1.0024415584415585</v>
      </c>
    </row>
    <row r="6" spans="1:6" ht="21.75" customHeight="1">
      <c r="A6" s="131"/>
      <c r="B6" s="4" t="s">
        <v>13</v>
      </c>
      <c r="C6" s="1">
        <v>146</v>
      </c>
      <c r="D6" s="1">
        <v>696.1</v>
      </c>
      <c r="E6" s="1">
        <v>673.2</v>
      </c>
      <c r="F6" s="43">
        <f t="shared" si="0"/>
        <v>0.967102427812096</v>
      </c>
    </row>
    <row r="7" spans="1:6" ht="21.75" customHeight="1">
      <c r="A7" s="131"/>
      <c r="B7" s="4" t="s">
        <v>3</v>
      </c>
      <c r="C7" s="1">
        <v>3496</v>
      </c>
      <c r="D7" s="1">
        <v>4872.6</v>
      </c>
      <c r="E7" s="1">
        <v>5497.3</v>
      </c>
      <c r="F7" s="43">
        <f t="shared" si="0"/>
        <v>1.128206706891598</v>
      </c>
    </row>
    <row r="8" spans="1:6" ht="21.75" customHeight="1">
      <c r="A8" s="131"/>
      <c r="B8" s="4" t="s">
        <v>2</v>
      </c>
      <c r="C8" s="1"/>
      <c r="D8" s="1"/>
      <c r="E8" s="1"/>
      <c r="F8" s="43"/>
    </row>
    <row r="9" spans="1:6" ht="21.75" customHeight="1">
      <c r="A9" s="131"/>
      <c r="B9" s="4" t="s">
        <v>14</v>
      </c>
      <c r="C9" s="1"/>
      <c r="D9" s="1">
        <v>1616.6</v>
      </c>
      <c r="E9" s="1">
        <v>1636.4</v>
      </c>
      <c r="F9" s="43">
        <f t="shared" si="0"/>
        <v>1.012247927749598</v>
      </c>
    </row>
    <row r="10" spans="1:7" ht="21.75" customHeight="1">
      <c r="A10" s="131"/>
      <c r="B10" s="4" t="s">
        <v>18</v>
      </c>
      <c r="C10" s="1">
        <v>9838</v>
      </c>
      <c r="D10" s="1">
        <v>13367.4</v>
      </c>
      <c r="E10" s="1">
        <v>13367.4</v>
      </c>
      <c r="F10" s="43">
        <f t="shared" si="0"/>
        <v>1</v>
      </c>
      <c r="G10" s="18"/>
    </row>
    <row r="11" spans="1:7" ht="21.75" customHeight="1">
      <c r="A11" s="131"/>
      <c r="B11" s="4" t="s">
        <v>15</v>
      </c>
      <c r="C11" s="1"/>
      <c r="D11" s="1"/>
      <c r="E11" s="1"/>
      <c r="F11" s="43"/>
      <c r="G11" s="18"/>
    </row>
    <row r="12" spans="1:7" ht="21.75" customHeight="1">
      <c r="A12" s="131"/>
      <c r="B12" s="4" t="s">
        <v>68</v>
      </c>
      <c r="C12" s="1"/>
      <c r="D12" s="1">
        <v>37</v>
      </c>
      <c r="E12" s="1">
        <v>36.7</v>
      </c>
      <c r="F12" s="43">
        <f t="shared" si="0"/>
        <v>0.991891891891892</v>
      </c>
      <c r="G12" s="18"/>
    </row>
    <row r="13" spans="1:6" ht="21.75" customHeight="1">
      <c r="A13" s="131"/>
      <c r="B13" s="4" t="s">
        <v>86</v>
      </c>
      <c r="C13" s="1"/>
      <c r="D13" s="1">
        <v>131</v>
      </c>
      <c r="E13" s="1">
        <v>130.6</v>
      </c>
      <c r="F13" s="43">
        <f t="shared" si="0"/>
        <v>0.9969465648854962</v>
      </c>
    </row>
    <row r="14" spans="1:6" ht="21.75" customHeight="1">
      <c r="A14" s="131"/>
      <c r="B14" s="4" t="s">
        <v>59</v>
      </c>
      <c r="C14" s="1"/>
      <c r="D14" s="1">
        <v>1546.3</v>
      </c>
      <c r="E14" s="1">
        <v>1546.3</v>
      </c>
      <c r="F14" s="43">
        <f t="shared" si="0"/>
        <v>1</v>
      </c>
    </row>
    <row r="15" spans="1:6" ht="21.75" customHeight="1">
      <c r="A15" s="131"/>
      <c r="B15" s="4"/>
      <c r="C15" s="1"/>
      <c r="D15" s="1"/>
      <c r="E15" s="1"/>
      <c r="F15" s="17"/>
    </row>
    <row r="16" spans="1:6" ht="21.75" customHeight="1">
      <c r="A16" s="131"/>
      <c r="B16" s="4"/>
      <c r="C16" s="1"/>
      <c r="D16" s="1"/>
      <c r="E16" s="1"/>
      <c r="F16" s="17"/>
    </row>
    <row r="17" spans="1:6" ht="21.75" customHeight="1">
      <c r="A17" s="131"/>
      <c r="B17" s="4"/>
      <c r="C17" s="1"/>
      <c r="D17" s="1"/>
      <c r="E17" s="1"/>
      <c r="F17" s="17"/>
    </row>
    <row r="18" spans="1:6" ht="21.75" customHeight="1">
      <c r="A18" s="131"/>
      <c r="B18" s="4" t="s">
        <v>4</v>
      </c>
      <c r="C18" s="1"/>
      <c r="D18" s="1"/>
      <c r="E18" s="1"/>
      <c r="F18" s="17"/>
    </row>
    <row r="19" spans="1:6" ht="21.75" customHeight="1">
      <c r="A19" s="131"/>
      <c r="B19" s="125" t="s">
        <v>17</v>
      </c>
      <c r="C19" s="126"/>
      <c r="D19" s="127"/>
      <c r="E19" s="1">
        <f>D18-E18</f>
        <v>0</v>
      </c>
      <c r="F19" s="19"/>
    </row>
    <row r="20" spans="1:6" ht="21.75" customHeight="1" thickBot="1">
      <c r="A20" s="131"/>
      <c r="B20" s="125" t="s">
        <v>16</v>
      </c>
      <c r="C20" s="126"/>
      <c r="D20" s="127"/>
      <c r="E20" s="20">
        <f>E7+E10+E18+E19-E3</f>
        <v>0.7000000000007276</v>
      </c>
      <c r="F20" s="19"/>
    </row>
    <row r="21" spans="1:6" ht="23.25" customHeight="1" thickBot="1" thickTop="1">
      <c r="A21" s="132"/>
      <c r="B21" s="128" t="s">
        <v>5</v>
      </c>
      <c r="C21" s="129"/>
      <c r="D21" s="130"/>
      <c r="E21" s="22">
        <f>E20</f>
        <v>0.7000000000007276</v>
      </c>
      <c r="F21" s="23"/>
    </row>
    <row r="22" spans="1:6" ht="21.75" customHeight="1" thickBot="1">
      <c r="A22" s="24"/>
      <c r="B22" s="25"/>
      <c r="C22" s="26"/>
      <c r="D22" s="26"/>
      <c r="E22" s="26"/>
      <c r="F22" s="27"/>
    </row>
    <row r="23" spans="1:6" ht="21.75" customHeight="1">
      <c r="A23" s="133" t="s">
        <v>22</v>
      </c>
      <c r="B23" s="8" t="s">
        <v>6</v>
      </c>
      <c r="C23" s="9">
        <v>1741</v>
      </c>
      <c r="D23" s="9">
        <v>1741</v>
      </c>
      <c r="E23" s="9">
        <v>1541.9</v>
      </c>
      <c r="F23" s="28">
        <f>E23/D23</f>
        <v>0.8856404365307295</v>
      </c>
    </row>
    <row r="24" spans="1:6" ht="21.75" customHeight="1" thickBot="1">
      <c r="A24" s="134"/>
      <c r="B24" s="10" t="s">
        <v>7</v>
      </c>
      <c r="C24" s="5">
        <v>1741</v>
      </c>
      <c r="D24" s="5">
        <v>1741</v>
      </c>
      <c r="E24" s="5">
        <v>1754.9</v>
      </c>
      <c r="F24" s="29">
        <f>E24/D24</f>
        <v>1.0079839172889145</v>
      </c>
    </row>
    <row r="25" spans="1:6" ht="23.25" customHeight="1" thickBot="1" thickTop="1">
      <c r="A25" s="135"/>
      <c r="B25" s="21" t="s">
        <v>8</v>
      </c>
      <c r="C25" s="22">
        <f>C24-C23</f>
        <v>0</v>
      </c>
      <c r="D25" s="22">
        <f>D24-D23</f>
        <v>0</v>
      </c>
      <c r="E25" s="22">
        <f>E24-E23</f>
        <v>213</v>
      </c>
      <c r="F25" s="30"/>
    </row>
    <row r="26" spans="1:6" ht="28.5" customHeight="1" thickBot="1">
      <c r="A26" s="31"/>
      <c r="B26" s="32"/>
      <c r="C26" s="33"/>
      <c r="D26" s="33"/>
      <c r="E26" s="33"/>
      <c r="F26" s="34"/>
    </row>
    <row r="27" spans="1:6" ht="27.75" customHeight="1" thickBot="1">
      <c r="A27" s="136" t="s">
        <v>25</v>
      </c>
      <c r="B27" s="137"/>
      <c r="C27" s="137"/>
      <c r="D27" s="137"/>
      <c r="E27" s="137"/>
      <c r="F27" s="138"/>
    </row>
    <row r="28" spans="1:6" ht="21.75" customHeight="1" thickBot="1">
      <c r="A28" s="116" t="s">
        <v>26</v>
      </c>
      <c r="B28" s="35"/>
      <c r="C28" s="110" t="s">
        <v>71</v>
      </c>
      <c r="D28" s="119"/>
      <c r="E28" s="110" t="s">
        <v>72</v>
      </c>
      <c r="F28" s="111"/>
    </row>
    <row r="29" spans="1:6" ht="21.75" customHeight="1">
      <c r="A29" s="117"/>
      <c r="B29" s="102" t="s">
        <v>19</v>
      </c>
      <c r="C29" s="112">
        <v>223753.19</v>
      </c>
      <c r="D29" s="120"/>
      <c r="E29" s="112">
        <v>0.19</v>
      </c>
      <c r="F29" s="113"/>
    </row>
    <row r="30" spans="1:6" ht="21.75" customHeight="1">
      <c r="A30" s="117"/>
      <c r="B30" s="11" t="s">
        <v>20</v>
      </c>
      <c r="C30" s="114">
        <v>1898320.09</v>
      </c>
      <c r="D30" s="122"/>
      <c r="E30" s="114">
        <v>807799.5</v>
      </c>
      <c r="F30" s="115"/>
    </row>
    <row r="31" spans="1:6" ht="21.75" customHeight="1">
      <c r="A31" s="117"/>
      <c r="B31" s="11" t="s">
        <v>21</v>
      </c>
      <c r="C31" s="114">
        <v>1953683.19</v>
      </c>
      <c r="D31" s="122"/>
      <c r="E31" s="114">
        <v>91700.67</v>
      </c>
      <c r="F31" s="115"/>
    </row>
    <row r="32" spans="1:6" ht="21.75" customHeight="1" thickBot="1">
      <c r="A32" s="118"/>
      <c r="B32" s="44" t="s">
        <v>23</v>
      </c>
      <c r="C32" s="108">
        <v>97331.16</v>
      </c>
      <c r="D32" s="109"/>
      <c r="E32" s="108">
        <v>172964.16</v>
      </c>
      <c r="F32" s="121"/>
    </row>
    <row r="33" spans="3:6" ht="18.75" customHeight="1">
      <c r="C33" s="104">
        <f>SUM(C29:D32)</f>
        <v>4173087.6300000004</v>
      </c>
      <c r="D33" s="105"/>
      <c r="E33" s="104">
        <f>SUM(E29:F32)</f>
        <v>1072464.52</v>
      </c>
      <c r="F33" s="104"/>
    </row>
  </sheetData>
  <sheetProtection/>
  <mergeCells count="21">
    <mergeCell ref="A27:F27"/>
    <mergeCell ref="E31:F31"/>
    <mergeCell ref="E32:F32"/>
    <mergeCell ref="C30:D30"/>
    <mergeCell ref="C31:D31"/>
    <mergeCell ref="A2:B2"/>
    <mergeCell ref="B20:D20"/>
    <mergeCell ref="B21:D21"/>
    <mergeCell ref="B19:D19"/>
    <mergeCell ref="A3:A21"/>
    <mergeCell ref="A23:A25"/>
    <mergeCell ref="C33:D33"/>
    <mergeCell ref="E33:F33"/>
    <mergeCell ref="A1:E1"/>
    <mergeCell ref="C32:D32"/>
    <mergeCell ref="E28:F28"/>
    <mergeCell ref="E29:F29"/>
    <mergeCell ref="E30:F30"/>
    <mergeCell ref="A28:A32"/>
    <mergeCell ref="C28:D28"/>
    <mergeCell ref="C29:D29"/>
  </mergeCells>
  <printOptions horizontalCentered="1"/>
  <pageMargins left="0.2755905511811024" right="0" top="0.36" bottom="0.65" header="0.31496062992125984" footer="0.5118110236220472"/>
  <pageSetup horizontalDpi="600" verticalDpi="600" orientation="portrait" paperSize="9" r:id="rId1"/>
  <headerFooter alignWithMargins="0">
    <oddHeader>&amp;C&amp;"Times New Roman,Tučné"&amp;12
&amp;R&amp;"Times New Roman,Obyčejné"&amp;9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35</v>
      </c>
      <c r="B1" s="124"/>
      <c r="C1" s="12" t="s">
        <v>9</v>
      </c>
      <c r="D1" s="12" t="s">
        <v>10</v>
      </c>
      <c r="E1" s="13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5645</v>
      </c>
      <c r="D2" s="2">
        <v>7159.7</v>
      </c>
      <c r="E2" s="2">
        <v>7158.3</v>
      </c>
      <c r="F2" s="16">
        <f>E2/D2</f>
        <v>0.9998044610807716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56</v>
      </c>
      <c r="D4" s="1">
        <v>51.5</v>
      </c>
      <c r="E4" s="1">
        <v>47</v>
      </c>
      <c r="F4" s="17">
        <f aca="true" t="shared" si="0" ref="F4:F9">E4/D4</f>
        <v>0.912621359223301</v>
      </c>
    </row>
    <row r="5" spans="1:6" ht="21.75" customHeight="1">
      <c r="A5" s="141"/>
      <c r="B5" s="4" t="s">
        <v>13</v>
      </c>
      <c r="C5" s="1"/>
      <c r="D5" s="1">
        <v>7</v>
      </c>
      <c r="E5" s="1">
        <v>6.9</v>
      </c>
      <c r="F5" s="17">
        <f t="shared" si="0"/>
        <v>0.9857142857142858</v>
      </c>
    </row>
    <row r="6" spans="1:6" ht="21.75" customHeight="1">
      <c r="A6" s="141"/>
      <c r="B6" s="4" t="s">
        <v>3</v>
      </c>
      <c r="C6" s="1">
        <v>2437</v>
      </c>
      <c r="D6" s="1">
        <v>3223.5</v>
      </c>
      <c r="E6" s="1">
        <v>3222.3</v>
      </c>
      <c r="F6" s="17">
        <f t="shared" si="0"/>
        <v>0.9996277338296883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307</v>
      </c>
      <c r="D8" s="1">
        <v>307</v>
      </c>
      <c r="E8" s="1">
        <v>306</v>
      </c>
      <c r="F8" s="17">
        <f t="shared" si="0"/>
        <v>0.996742671009772</v>
      </c>
    </row>
    <row r="9" spans="1:6" ht="21.75" customHeight="1">
      <c r="A9" s="141"/>
      <c r="B9" s="4" t="s">
        <v>18</v>
      </c>
      <c r="C9" s="1">
        <v>3208</v>
      </c>
      <c r="D9" s="1">
        <v>3936.2</v>
      </c>
      <c r="E9" s="1">
        <v>3936.2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61</v>
      </c>
      <c r="C11" s="1"/>
      <c r="D11" s="1">
        <v>96.4</v>
      </c>
      <c r="E11" s="1">
        <v>96.4</v>
      </c>
      <c r="F11" s="17">
        <f>E11/D11</f>
        <v>1</v>
      </c>
    </row>
    <row r="12" spans="1:6" ht="21.75" customHeight="1">
      <c r="A12" s="141"/>
      <c r="B12" s="4" t="s">
        <v>68</v>
      </c>
      <c r="C12" s="1"/>
      <c r="D12" s="1">
        <v>26</v>
      </c>
      <c r="E12" s="1">
        <v>25.8</v>
      </c>
      <c r="F12" s="17">
        <f>E12/D12</f>
        <v>0.9923076923076923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/>
      <c r="E17" s="1"/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0.1999999999998181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0.1999999999998181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33" t="s">
        <v>22</v>
      </c>
      <c r="B22" s="4" t="s">
        <v>6</v>
      </c>
      <c r="C22" s="1">
        <v>230</v>
      </c>
      <c r="D22" s="1">
        <v>230</v>
      </c>
      <c r="E22" s="1">
        <v>457.7</v>
      </c>
      <c r="F22" s="17">
        <f>E22/D22</f>
        <v>1.99</v>
      </c>
    </row>
    <row r="23" spans="1:6" ht="21.75" customHeight="1" thickBot="1">
      <c r="A23" s="134"/>
      <c r="B23" s="10" t="s">
        <v>7</v>
      </c>
      <c r="C23" s="5">
        <v>230</v>
      </c>
      <c r="D23" s="5">
        <v>230</v>
      </c>
      <c r="E23" s="5">
        <v>591.8</v>
      </c>
      <c r="F23" s="52">
        <f>E23/D23</f>
        <v>2.5730434782608693</v>
      </c>
    </row>
    <row r="24" spans="1:6" ht="23.25" customHeight="1" thickBot="1" thickTop="1">
      <c r="A24" s="135"/>
      <c r="B24" s="53" t="s">
        <v>8</v>
      </c>
      <c r="C24" s="22">
        <f>C23-C22</f>
        <v>0</v>
      </c>
      <c r="D24" s="22">
        <f>D23-D22</f>
        <v>0</v>
      </c>
      <c r="E24" s="22">
        <f>E23-E22</f>
        <v>134.09999999999997</v>
      </c>
      <c r="F24" s="23"/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271552.66</v>
      </c>
      <c r="D28" s="140"/>
      <c r="E28" s="112">
        <v>271552.66</v>
      </c>
      <c r="F28" s="113"/>
    </row>
    <row r="29" spans="1:6" ht="21.75" customHeight="1">
      <c r="A29" s="117"/>
      <c r="B29" s="11" t="s">
        <v>20</v>
      </c>
      <c r="C29" s="114">
        <v>9278.93</v>
      </c>
      <c r="D29" s="122"/>
      <c r="E29" s="114">
        <v>68100.96</v>
      </c>
      <c r="F29" s="115"/>
    </row>
    <row r="30" spans="1:6" ht="21.75" customHeight="1">
      <c r="A30" s="117"/>
      <c r="B30" s="11" t="s">
        <v>21</v>
      </c>
      <c r="C30" s="114">
        <v>557350.91</v>
      </c>
      <c r="D30" s="122"/>
      <c r="E30" s="114">
        <v>117428.91</v>
      </c>
      <c r="F30" s="115"/>
    </row>
    <row r="31" spans="1:6" ht="21.75" customHeight="1" thickBot="1">
      <c r="A31" s="118"/>
      <c r="B31" s="44" t="s">
        <v>23</v>
      </c>
      <c r="C31" s="108">
        <v>175084.87</v>
      </c>
      <c r="D31" s="109"/>
      <c r="E31" s="108">
        <v>166405.17</v>
      </c>
      <c r="F31" s="121"/>
    </row>
    <row r="32" spans="2:6" ht="18.75" customHeight="1">
      <c r="B32" s="101"/>
      <c r="C32" s="143">
        <f>SUM(C28:D31)</f>
        <v>1013267.37</v>
      </c>
      <c r="D32" s="144"/>
      <c r="E32" s="143">
        <f>SUM(E28:F31)</f>
        <v>623487.7000000001</v>
      </c>
      <c r="F32" s="144"/>
    </row>
  </sheetData>
  <sheetProtection/>
  <mergeCells count="20">
    <mergeCell ref="C31:D31"/>
    <mergeCell ref="E27:F27"/>
    <mergeCell ref="E28:F28"/>
    <mergeCell ref="E29:F29"/>
    <mergeCell ref="A22:A24"/>
    <mergeCell ref="A1:B1"/>
    <mergeCell ref="B19:D19"/>
    <mergeCell ref="B20:D20"/>
    <mergeCell ref="B18:D18"/>
    <mergeCell ref="A2:A20"/>
    <mergeCell ref="E30:F30"/>
    <mergeCell ref="E31:F31"/>
    <mergeCell ref="C32:D32"/>
    <mergeCell ref="E32:F32"/>
    <mergeCell ref="A26:F26"/>
    <mergeCell ref="A27:A31"/>
    <mergeCell ref="C27:D27"/>
    <mergeCell ref="C28:D28"/>
    <mergeCell ref="C29:D29"/>
    <mergeCell ref="C30:D30"/>
  </mergeCells>
  <printOptions horizontalCentered="1"/>
  <pageMargins left="0.3937007874015748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36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8513</v>
      </c>
      <c r="D2" s="2">
        <v>10310.1</v>
      </c>
      <c r="E2" s="2">
        <v>10323.3</v>
      </c>
      <c r="F2" s="16">
        <f>E2/D2</f>
        <v>1.0012802979602524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37</v>
      </c>
      <c r="D4" s="1">
        <v>166.5</v>
      </c>
      <c r="E4" s="1">
        <v>166.4</v>
      </c>
      <c r="F4" s="17">
        <f aca="true" t="shared" si="0" ref="F4:F17">E4/D4</f>
        <v>0.9993993993993995</v>
      </c>
    </row>
    <row r="5" spans="1:6" ht="21.75" customHeight="1">
      <c r="A5" s="141"/>
      <c r="B5" s="4" t="s">
        <v>13</v>
      </c>
      <c r="C5" s="1">
        <v>8</v>
      </c>
      <c r="D5" s="1">
        <v>46.6</v>
      </c>
      <c r="E5" s="1">
        <v>46.4</v>
      </c>
      <c r="F5" s="17">
        <f t="shared" si="0"/>
        <v>0.9957081545064377</v>
      </c>
    </row>
    <row r="6" spans="1:6" ht="21.75" customHeight="1">
      <c r="A6" s="141"/>
      <c r="B6" s="4" t="s">
        <v>3</v>
      </c>
      <c r="C6" s="1">
        <v>2010</v>
      </c>
      <c r="D6" s="1">
        <v>3570.3</v>
      </c>
      <c r="E6" s="1">
        <v>3592.2</v>
      </c>
      <c r="F6" s="17">
        <f t="shared" si="0"/>
        <v>1.0061339383245105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50</v>
      </c>
      <c r="D8" s="1">
        <v>567.2</v>
      </c>
      <c r="E8" s="1">
        <v>591.2</v>
      </c>
      <c r="F8" s="17">
        <f t="shared" si="0"/>
        <v>1.0423131170662905</v>
      </c>
    </row>
    <row r="9" spans="1:6" ht="21.75" customHeight="1">
      <c r="A9" s="141"/>
      <c r="B9" s="4" t="s">
        <v>18</v>
      </c>
      <c r="C9" s="1">
        <v>6503</v>
      </c>
      <c r="D9" s="1">
        <v>6689.8</v>
      </c>
      <c r="E9" s="1">
        <v>6689.8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27.4</v>
      </c>
      <c r="E11" s="1">
        <v>27.2</v>
      </c>
      <c r="F11" s="17">
        <f t="shared" si="0"/>
        <v>0.9927007299270073</v>
      </c>
    </row>
    <row r="12" spans="1:6" ht="21.75" customHeight="1">
      <c r="A12" s="141"/>
      <c r="B12" s="4" t="s">
        <v>86</v>
      </c>
      <c r="C12" s="1"/>
      <c r="D12" s="1">
        <v>36</v>
      </c>
      <c r="E12" s="1">
        <v>36</v>
      </c>
      <c r="F12" s="17">
        <f t="shared" si="0"/>
        <v>1</v>
      </c>
    </row>
    <row r="13" spans="1:6" ht="21.75" customHeight="1">
      <c r="A13" s="141"/>
      <c r="B13" s="4" t="s">
        <v>89</v>
      </c>
      <c r="C13" s="1"/>
      <c r="D13" s="1">
        <v>115</v>
      </c>
      <c r="E13" s="1">
        <v>106.9</v>
      </c>
      <c r="F13" s="17">
        <f t="shared" si="0"/>
        <v>0.9295652173913044</v>
      </c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>
        <v>50</v>
      </c>
      <c r="E17" s="1">
        <v>50</v>
      </c>
      <c r="F17" s="17">
        <f t="shared" si="0"/>
        <v>1</v>
      </c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8.700000000000728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8.700000000000728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33" t="s">
        <v>22</v>
      </c>
      <c r="B22" s="4" t="s">
        <v>6</v>
      </c>
      <c r="C22" s="1">
        <v>436</v>
      </c>
      <c r="D22" s="1">
        <v>436</v>
      </c>
      <c r="E22" s="1">
        <v>465.2</v>
      </c>
      <c r="F22" s="17">
        <f>E22/D22</f>
        <v>1.0669724770642202</v>
      </c>
    </row>
    <row r="23" spans="1:6" ht="21.75" customHeight="1" thickBot="1">
      <c r="A23" s="134"/>
      <c r="B23" s="10" t="s">
        <v>7</v>
      </c>
      <c r="C23" s="5">
        <v>436</v>
      </c>
      <c r="D23" s="5">
        <v>436</v>
      </c>
      <c r="E23" s="5">
        <v>916</v>
      </c>
      <c r="F23" s="52">
        <f>E23/D23</f>
        <v>2.1009174311926606</v>
      </c>
    </row>
    <row r="24" spans="1:6" ht="23.25" customHeight="1" thickBot="1" thickTop="1">
      <c r="A24" s="135"/>
      <c r="B24" s="53" t="s">
        <v>8</v>
      </c>
      <c r="C24" s="22">
        <f>C23-C22</f>
        <v>0</v>
      </c>
      <c r="D24" s="22">
        <f>D23-D22</f>
        <v>0</v>
      </c>
      <c r="E24" s="22">
        <f>E23-E22</f>
        <v>450.8</v>
      </c>
      <c r="F24" s="23"/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411570.3</v>
      </c>
      <c r="D28" s="140"/>
      <c r="E28" s="112">
        <v>608163.3</v>
      </c>
      <c r="F28" s="113"/>
    </row>
    <row r="29" spans="1:6" ht="21.75" customHeight="1">
      <c r="A29" s="117"/>
      <c r="B29" s="11" t="s">
        <v>20</v>
      </c>
      <c r="C29" s="114">
        <v>1823598.49</v>
      </c>
      <c r="D29" s="122"/>
      <c r="E29" s="114">
        <v>1765929.72</v>
      </c>
      <c r="F29" s="115"/>
    </row>
    <row r="30" spans="1:6" ht="21.75" customHeight="1">
      <c r="A30" s="117"/>
      <c r="B30" s="11" t="s">
        <v>21</v>
      </c>
      <c r="C30" s="114">
        <v>2026968.3</v>
      </c>
      <c r="D30" s="122"/>
      <c r="E30" s="114">
        <v>1139476.78</v>
      </c>
      <c r="F30" s="115"/>
    </row>
    <row r="31" spans="1:6" ht="21.75" customHeight="1" thickBot="1">
      <c r="A31" s="118"/>
      <c r="B31" s="44" t="s">
        <v>23</v>
      </c>
      <c r="C31" s="108">
        <v>334347</v>
      </c>
      <c r="D31" s="109"/>
      <c r="E31" s="108">
        <v>324975.9</v>
      </c>
      <c r="F31" s="121"/>
    </row>
    <row r="32" spans="1:6" ht="20.25" customHeight="1">
      <c r="A32" s="100"/>
      <c r="B32" s="101"/>
      <c r="C32" s="143">
        <f>SUM(C28:D31)</f>
        <v>4596484.09</v>
      </c>
      <c r="D32" s="144"/>
      <c r="E32" s="143">
        <f>SUM(E28:F31)</f>
        <v>3838545.6999999997</v>
      </c>
      <c r="F32" s="144"/>
    </row>
  </sheetData>
  <sheetProtection/>
  <mergeCells count="20">
    <mergeCell ref="C31:D31"/>
    <mergeCell ref="E27:F27"/>
    <mergeCell ref="E28:F28"/>
    <mergeCell ref="E29:F29"/>
    <mergeCell ref="A1:B1"/>
    <mergeCell ref="A2:A20"/>
    <mergeCell ref="A22:A24"/>
    <mergeCell ref="B19:D19"/>
    <mergeCell ref="B20:D20"/>
    <mergeCell ref="B18:D18"/>
    <mergeCell ref="E30:F30"/>
    <mergeCell ref="E31:F31"/>
    <mergeCell ref="C32:D32"/>
    <mergeCell ref="E32:F32"/>
    <mergeCell ref="A26:F26"/>
    <mergeCell ref="A27:A31"/>
    <mergeCell ref="C27:D27"/>
    <mergeCell ref="C28:D28"/>
    <mergeCell ref="C29:D29"/>
    <mergeCell ref="C30:D30"/>
  </mergeCells>
  <printOptions horizontalCentered="1"/>
  <pageMargins left="0.15748031496062992" right="0.15748031496062992" top="0.8661417322834646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37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2633</v>
      </c>
      <c r="D2" s="2">
        <v>3335</v>
      </c>
      <c r="E2" s="2">
        <v>3335.3</v>
      </c>
      <c r="F2" s="59">
        <f>E2/D2</f>
        <v>1.0000899550224889</v>
      </c>
    </row>
    <row r="3" spans="1:6" ht="21.75" customHeight="1">
      <c r="A3" s="141"/>
      <c r="B3" s="4" t="s">
        <v>15</v>
      </c>
      <c r="C3" s="1"/>
      <c r="D3" s="1"/>
      <c r="E3" s="1"/>
      <c r="F3" s="49"/>
    </row>
    <row r="4" spans="1:6" ht="21.75" customHeight="1">
      <c r="A4" s="141"/>
      <c r="B4" s="4" t="s">
        <v>12</v>
      </c>
      <c r="C4" s="1">
        <v>250</v>
      </c>
      <c r="D4" s="1">
        <v>715.3</v>
      </c>
      <c r="E4" s="1">
        <v>769.2</v>
      </c>
      <c r="F4" s="49">
        <f aca="true" t="shared" si="0" ref="F4:F12">E4/D4</f>
        <v>1.0753529987417867</v>
      </c>
    </row>
    <row r="5" spans="1:6" ht="21.75" customHeight="1">
      <c r="A5" s="141"/>
      <c r="B5" s="4" t="s">
        <v>13</v>
      </c>
      <c r="C5" s="1">
        <v>27</v>
      </c>
      <c r="D5" s="1">
        <v>191.4</v>
      </c>
      <c r="E5" s="1">
        <v>164.3</v>
      </c>
      <c r="F5" s="49">
        <f t="shared" si="0"/>
        <v>0.8584117032392895</v>
      </c>
    </row>
    <row r="6" spans="1:6" ht="21.75" customHeight="1">
      <c r="A6" s="141"/>
      <c r="B6" s="4" t="s">
        <v>3</v>
      </c>
      <c r="C6" s="1">
        <v>314</v>
      </c>
      <c r="D6" s="1">
        <v>594</v>
      </c>
      <c r="E6" s="1">
        <v>594.4</v>
      </c>
      <c r="F6" s="49">
        <f t="shared" si="0"/>
        <v>1.0006734006734006</v>
      </c>
    </row>
    <row r="7" spans="1:6" ht="21.75" customHeight="1">
      <c r="A7" s="141"/>
      <c r="B7" s="4" t="s">
        <v>2</v>
      </c>
      <c r="C7" s="1"/>
      <c r="D7" s="1"/>
      <c r="E7" s="1"/>
      <c r="F7" s="49"/>
    </row>
    <row r="8" spans="1:6" ht="21.75" customHeight="1">
      <c r="A8" s="141"/>
      <c r="B8" s="4" t="s">
        <v>14</v>
      </c>
      <c r="C8" s="1"/>
      <c r="D8" s="1">
        <v>3</v>
      </c>
      <c r="E8" s="1">
        <v>2.9</v>
      </c>
      <c r="F8" s="49">
        <f t="shared" si="0"/>
        <v>0.9666666666666667</v>
      </c>
    </row>
    <row r="9" spans="1:6" ht="21.75" customHeight="1">
      <c r="A9" s="141"/>
      <c r="B9" s="4" t="s">
        <v>18</v>
      </c>
      <c r="C9" s="1">
        <v>2319</v>
      </c>
      <c r="D9" s="1">
        <v>2741</v>
      </c>
      <c r="E9" s="1">
        <v>2741</v>
      </c>
      <c r="F9" s="49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49"/>
    </row>
    <row r="11" spans="1:6" ht="21.75" customHeight="1">
      <c r="A11" s="141"/>
      <c r="B11" s="4" t="s">
        <v>68</v>
      </c>
      <c r="C11" s="1"/>
      <c r="D11" s="1">
        <v>21.9</v>
      </c>
      <c r="E11" s="1">
        <v>21.8</v>
      </c>
      <c r="F11" s="49">
        <f t="shared" si="0"/>
        <v>0.995433789954338</v>
      </c>
    </row>
    <row r="12" spans="1:6" ht="21.75" customHeight="1">
      <c r="A12" s="141"/>
      <c r="B12" s="4" t="s">
        <v>60</v>
      </c>
      <c r="C12" s="1"/>
      <c r="D12" s="1">
        <v>597.8</v>
      </c>
      <c r="E12" s="1">
        <v>597.8</v>
      </c>
      <c r="F12" s="49">
        <f t="shared" si="0"/>
        <v>1</v>
      </c>
    </row>
    <row r="13" spans="1:6" ht="21.75" customHeight="1">
      <c r="A13" s="141"/>
      <c r="B13" s="4"/>
      <c r="C13" s="1"/>
      <c r="D13" s="1"/>
      <c r="E13" s="1"/>
      <c r="F13" s="49"/>
    </row>
    <row r="14" spans="1:6" ht="21.75" customHeight="1">
      <c r="A14" s="141"/>
      <c r="B14" s="4"/>
      <c r="C14" s="1"/>
      <c r="D14" s="1"/>
      <c r="E14" s="1"/>
      <c r="F14" s="49"/>
    </row>
    <row r="15" spans="1:6" ht="21.75" customHeight="1">
      <c r="A15" s="141"/>
      <c r="B15" s="4"/>
      <c r="C15" s="1"/>
      <c r="D15" s="1"/>
      <c r="E15" s="1"/>
      <c r="F15" s="49"/>
    </row>
    <row r="16" spans="1:6" ht="21.75" customHeight="1">
      <c r="A16" s="141"/>
      <c r="B16" s="4"/>
      <c r="C16" s="1"/>
      <c r="D16" s="1"/>
      <c r="E16" s="1"/>
      <c r="F16" s="49"/>
    </row>
    <row r="17" spans="1:6" ht="21.75" customHeight="1">
      <c r="A17" s="141"/>
      <c r="B17" s="4" t="s">
        <v>4</v>
      </c>
      <c r="C17" s="1"/>
      <c r="D17" s="1"/>
      <c r="E17" s="1"/>
      <c r="F17" s="49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49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0.09999999999990905</v>
      </c>
      <c r="F19" s="49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0.09999999999990905</v>
      </c>
      <c r="F20" s="50"/>
    </row>
    <row r="21" spans="1:6" ht="21.75" customHeight="1" thickBot="1">
      <c r="A21" s="24"/>
      <c r="B21" s="25"/>
      <c r="C21" s="26"/>
      <c r="D21" s="26"/>
      <c r="E21" s="26"/>
      <c r="F21" s="60"/>
    </row>
    <row r="22" spans="1:6" ht="21.75" customHeight="1">
      <c r="A22" s="133" t="s">
        <v>22</v>
      </c>
      <c r="B22" s="4" t="s">
        <v>6</v>
      </c>
      <c r="C22" s="1">
        <v>35</v>
      </c>
      <c r="D22" s="1">
        <v>35</v>
      </c>
      <c r="E22" s="1">
        <v>34.9</v>
      </c>
      <c r="F22" s="49">
        <f>E22/D22</f>
        <v>0.9971428571428571</v>
      </c>
    </row>
    <row r="23" spans="1:6" ht="21.75" customHeight="1" thickBot="1">
      <c r="A23" s="134"/>
      <c r="B23" s="10" t="s">
        <v>7</v>
      </c>
      <c r="C23" s="5">
        <v>35</v>
      </c>
      <c r="D23" s="5">
        <v>35</v>
      </c>
      <c r="E23" s="5">
        <v>96.5</v>
      </c>
      <c r="F23" s="61">
        <f>E23/D23</f>
        <v>2.757142857142857</v>
      </c>
    </row>
    <row r="24" spans="1:6" ht="23.25" customHeight="1" thickBot="1" thickTop="1">
      <c r="A24" s="135"/>
      <c r="B24" s="53" t="s">
        <v>8</v>
      </c>
      <c r="C24" s="22">
        <f>C23-C22</f>
        <v>0</v>
      </c>
      <c r="D24" s="22">
        <f>D23-D22</f>
        <v>0</v>
      </c>
      <c r="E24" s="22">
        <f>E23-E22</f>
        <v>61.6</v>
      </c>
      <c r="F24" s="62"/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18.75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93496.8</v>
      </c>
      <c r="D28" s="140"/>
      <c r="E28" s="112">
        <v>93496.8</v>
      </c>
      <c r="F28" s="113"/>
    </row>
    <row r="29" spans="1:6" ht="21.75" customHeight="1">
      <c r="A29" s="117"/>
      <c r="B29" s="11" t="s">
        <v>20</v>
      </c>
      <c r="C29" s="114">
        <v>161605.93</v>
      </c>
      <c r="D29" s="122"/>
      <c r="E29" s="114">
        <v>172204.76</v>
      </c>
      <c r="F29" s="115"/>
    </row>
    <row r="30" spans="1:6" ht="21.75" customHeight="1">
      <c r="A30" s="117"/>
      <c r="B30" s="11" t="s">
        <v>21</v>
      </c>
      <c r="C30" s="114">
        <v>234421.07</v>
      </c>
      <c r="D30" s="122"/>
      <c r="E30" s="114">
        <v>56238.07</v>
      </c>
      <c r="F30" s="115"/>
    </row>
    <row r="31" spans="1:6" ht="21.75" customHeight="1" thickBot="1">
      <c r="A31" s="118"/>
      <c r="B31" s="44" t="s">
        <v>23</v>
      </c>
      <c r="C31" s="108">
        <v>375813.91</v>
      </c>
      <c r="D31" s="109"/>
      <c r="E31" s="108">
        <v>310519.15</v>
      </c>
      <c r="F31" s="121"/>
    </row>
    <row r="32" spans="1:6" ht="19.5" customHeight="1">
      <c r="A32" s="100"/>
      <c r="B32" s="101"/>
      <c r="C32" s="143">
        <f>SUM(C28:D31)</f>
        <v>865337.71</v>
      </c>
      <c r="D32" s="144"/>
      <c r="E32" s="143">
        <f>SUM(E28:F31)</f>
        <v>632458.78</v>
      </c>
      <c r="F32" s="144"/>
    </row>
  </sheetData>
  <sheetProtection/>
  <mergeCells count="20">
    <mergeCell ref="C31:D31"/>
    <mergeCell ref="E27:F27"/>
    <mergeCell ref="E28:F28"/>
    <mergeCell ref="E29:F29"/>
    <mergeCell ref="A1:B1"/>
    <mergeCell ref="A2:A20"/>
    <mergeCell ref="A22:A24"/>
    <mergeCell ref="B19:D19"/>
    <mergeCell ref="B20:D20"/>
    <mergeCell ref="B18:D18"/>
    <mergeCell ref="E30:F30"/>
    <mergeCell ref="E31:F31"/>
    <mergeCell ref="C32:D32"/>
    <mergeCell ref="E32:F32"/>
    <mergeCell ref="A26:F26"/>
    <mergeCell ref="A27:A31"/>
    <mergeCell ref="C27:D27"/>
    <mergeCell ref="C28:D28"/>
    <mergeCell ref="C29:D29"/>
    <mergeCell ref="C30:D30"/>
  </mergeCells>
  <printOptions horizontalCentered="1"/>
  <pageMargins left="0.15748031496062992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28125" style="15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1.5" customHeight="1" thickBot="1">
      <c r="A1" s="123" t="s">
        <v>38</v>
      </c>
      <c r="B1" s="124"/>
      <c r="C1" s="12" t="s">
        <v>9</v>
      </c>
      <c r="D1" s="12" t="s">
        <v>10</v>
      </c>
      <c r="E1" s="13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10355</v>
      </c>
      <c r="D2" s="2">
        <v>10904.6</v>
      </c>
      <c r="E2" s="2">
        <v>10900.7</v>
      </c>
      <c r="F2" s="16">
        <f>E2/D2</f>
        <v>0.9996423527685564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404</v>
      </c>
      <c r="D4" s="1">
        <v>585</v>
      </c>
      <c r="E4" s="1">
        <v>582.8</v>
      </c>
      <c r="F4" s="17">
        <f aca="true" t="shared" si="0" ref="F4:F13">E4/D4</f>
        <v>0.9962393162393162</v>
      </c>
    </row>
    <row r="5" spans="1:6" ht="21.75" customHeight="1">
      <c r="A5" s="141"/>
      <c r="B5" s="4" t="s">
        <v>13</v>
      </c>
      <c r="C5" s="1">
        <v>150</v>
      </c>
      <c r="D5" s="1">
        <v>207.4</v>
      </c>
      <c r="E5" s="1">
        <v>206.4</v>
      </c>
      <c r="F5" s="17">
        <f t="shared" si="0"/>
        <v>0.9951783992285439</v>
      </c>
    </row>
    <row r="6" spans="1:6" ht="21.75" customHeight="1">
      <c r="A6" s="141"/>
      <c r="B6" s="4" t="s">
        <v>3</v>
      </c>
      <c r="C6" s="1">
        <v>1455</v>
      </c>
      <c r="D6" s="1">
        <v>1581</v>
      </c>
      <c r="E6" s="1">
        <v>1577.1</v>
      </c>
      <c r="F6" s="17">
        <f t="shared" si="0"/>
        <v>0.9975332068311195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116</v>
      </c>
      <c r="E8" s="1">
        <v>116</v>
      </c>
      <c r="F8" s="17">
        <f t="shared" si="0"/>
        <v>1</v>
      </c>
    </row>
    <row r="9" spans="1:6" ht="21.75" customHeight="1">
      <c r="A9" s="141"/>
      <c r="B9" s="4" t="s">
        <v>18</v>
      </c>
      <c r="C9" s="1">
        <v>8900</v>
      </c>
      <c r="D9" s="1">
        <v>9323.6</v>
      </c>
      <c r="E9" s="1">
        <v>9323.6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27.4</v>
      </c>
      <c r="E11" s="1">
        <v>27.4</v>
      </c>
      <c r="F11" s="17">
        <f t="shared" si="0"/>
        <v>1</v>
      </c>
    </row>
    <row r="12" spans="1:6" ht="21.75" customHeight="1">
      <c r="A12" s="141"/>
      <c r="B12" s="4" t="s">
        <v>86</v>
      </c>
      <c r="C12" s="1"/>
      <c r="D12" s="1">
        <v>40</v>
      </c>
      <c r="E12" s="1">
        <v>40</v>
      </c>
      <c r="F12" s="17">
        <f t="shared" si="0"/>
        <v>1</v>
      </c>
    </row>
    <row r="13" spans="1:6" ht="21.75" customHeight="1">
      <c r="A13" s="141"/>
      <c r="B13" s="4" t="s">
        <v>88</v>
      </c>
      <c r="C13" s="1"/>
      <c r="D13" s="1">
        <v>350</v>
      </c>
      <c r="E13" s="1">
        <v>350</v>
      </c>
      <c r="F13" s="17">
        <f t="shared" si="0"/>
        <v>1</v>
      </c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>
        <v>0</v>
      </c>
      <c r="D17" s="1">
        <v>0</v>
      </c>
      <c r="E17" s="1">
        <v>0</v>
      </c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0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0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33" t="s">
        <v>22</v>
      </c>
      <c r="B22" s="4" t="s">
        <v>6</v>
      </c>
      <c r="C22" s="1">
        <v>1916</v>
      </c>
      <c r="D22" s="1">
        <v>2206</v>
      </c>
      <c r="E22" s="1">
        <v>2193.8</v>
      </c>
      <c r="F22" s="17">
        <f>E22/D22</f>
        <v>0.9944696282864914</v>
      </c>
    </row>
    <row r="23" spans="1:6" ht="21.75" customHeight="1" thickBot="1">
      <c r="A23" s="134"/>
      <c r="B23" s="10" t="s">
        <v>7</v>
      </c>
      <c r="C23" s="5">
        <v>2100</v>
      </c>
      <c r="D23" s="5">
        <v>2390</v>
      </c>
      <c r="E23" s="5">
        <v>2392.9</v>
      </c>
      <c r="F23" s="52">
        <f>E23/D23</f>
        <v>1.001213389121339</v>
      </c>
    </row>
    <row r="24" spans="1:6" ht="23.25" customHeight="1" thickBot="1" thickTop="1">
      <c r="A24" s="135"/>
      <c r="B24" s="53" t="s">
        <v>8</v>
      </c>
      <c r="C24" s="22">
        <f>C23-C22</f>
        <v>184</v>
      </c>
      <c r="D24" s="22">
        <f>D23-D22</f>
        <v>184</v>
      </c>
      <c r="E24" s="22">
        <f>E23-E22</f>
        <v>199.0999999999999</v>
      </c>
      <c r="F24" s="23">
        <v>1.873</v>
      </c>
    </row>
    <row r="25" ht="18.7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108923.08</v>
      </c>
      <c r="D28" s="140"/>
      <c r="E28" s="112">
        <v>128881.08</v>
      </c>
      <c r="F28" s="113"/>
    </row>
    <row r="29" spans="1:6" ht="21.75" customHeight="1">
      <c r="A29" s="117"/>
      <c r="B29" s="11" t="s">
        <v>20</v>
      </c>
      <c r="C29" s="114">
        <v>239759.71</v>
      </c>
      <c r="D29" s="122"/>
      <c r="E29" s="114">
        <v>274128.02</v>
      </c>
      <c r="F29" s="115"/>
    </row>
    <row r="30" spans="1:6" ht="21.75" customHeight="1">
      <c r="A30" s="117"/>
      <c r="B30" s="11" t="s">
        <v>21</v>
      </c>
      <c r="C30" s="114">
        <v>229010.35</v>
      </c>
      <c r="D30" s="122"/>
      <c r="E30" s="114">
        <v>424651.35</v>
      </c>
      <c r="F30" s="115"/>
    </row>
    <row r="31" spans="1:6" ht="21.75" customHeight="1" thickBot="1">
      <c r="A31" s="118"/>
      <c r="B31" s="44" t="s">
        <v>23</v>
      </c>
      <c r="C31" s="108">
        <v>121966.46</v>
      </c>
      <c r="D31" s="109"/>
      <c r="E31" s="108">
        <v>100148.46</v>
      </c>
      <c r="F31" s="121"/>
    </row>
    <row r="32" spans="1:6" ht="20.25" customHeight="1">
      <c r="A32" s="100"/>
      <c r="B32" s="101"/>
      <c r="C32" s="143">
        <f>SUM(C28:D31)</f>
        <v>699659.6</v>
      </c>
      <c r="D32" s="144"/>
      <c r="E32" s="143">
        <f>SUM(E28:F31)</f>
        <v>927808.9099999999</v>
      </c>
      <c r="F32" s="144"/>
    </row>
  </sheetData>
  <sheetProtection/>
  <mergeCells count="20">
    <mergeCell ref="C31:D31"/>
    <mergeCell ref="E27:F27"/>
    <mergeCell ref="E28:F28"/>
    <mergeCell ref="E29:F29"/>
    <mergeCell ref="A1:B1"/>
    <mergeCell ref="A2:A20"/>
    <mergeCell ref="A22:A24"/>
    <mergeCell ref="B19:D19"/>
    <mergeCell ref="B20:D20"/>
    <mergeCell ref="B18:D18"/>
    <mergeCell ref="E30:F30"/>
    <mergeCell ref="E31:F31"/>
    <mergeCell ref="C32:D32"/>
    <mergeCell ref="E32:F32"/>
    <mergeCell ref="A26:F26"/>
    <mergeCell ref="A27:A31"/>
    <mergeCell ref="C27:D27"/>
    <mergeCell ref="C28:D28"/>
    <mergeCell ref="C29:D29"/>
    <mergeCell ref="C30:D30"/>
  </mergeCells>
  <printOptions horizontalCentered="1"/>
  <pageMargins left="0.3937007874015748" right="0.15748031496062992" top="0.8661417322834646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75"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39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2290.5</v>
      </c>
      <c r="D2" s="2">
        <v>2562.03</v>
      </c>
      <c r="E2" s="2">
        <v>2498.305</v>
      </c>
      <c r="F2" s="16">
        <f>E2/D2</f>
        <v>0.9751271452715228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80</v>
      </c>
      <c r="D4" s="1">
        <v>119.85</v>
      </c>
      <c r="E4" s="1">
        <v>72.85</v>
      </c>
      <c r="F4" s="17">
        <f aca="true" t="shared" si="0" ref="F4:F16">E4/D4</f>
        <v>0.6078431372549019</v>
      </c>
    </row>
    <row r="5" spans="1:6" ht="21.75" customHeight="1">
      <c r="A5" s="141"/>
      <c r="B5" s="4" t="s">
        <v>13</v>
      </c>
      <c r="C5" s="1">
        <v>7</v>
      </c>
      <c r="D5" s="1">
        <v>29.69</v>
      </c>
      <c r="E5" s="1">
        <v>13</v>
      </c>
      <c r="F5" s="17">
        <f t="shared" si="0"/>
        <v>0.4378578646008757</v>
      </c>
    </row>
    <row r="6" spans="1:6" ht="21.75" customHeight="1">
      <c r="A6" s="141"/>
      <c r="B6" s="4" t="s">
        <v>3</v>
      </c>
      <c r="C6" s="1">
        <v>840</v>
      </c>
      <c r="D6" s="1">
        <v>997.83</v>
      </c>
      <c r="E6" s="1">
        <v>997.805</v>
      </c>
      <c r="F6" s="17">
        <f t="shared" si="0"/>
        <v>0.9999749456320214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9" ht="21.75" customHeight="1">
      <c r="A8" s="141"/>
      <c r="B8" s="4" t="s">
        <v>14</v>
      </c>
      <c r="C8" s="1">
        <v>0</v>
      </c>
      <c r="D8" s="1">
        <v>10.68</v>
      </c>
      <c r="E8" s="1">
        <v>10.68</v>
      </c>
      <c r="F8" s="17">
        <f t="shared" si="0"/>
        <v>1</v>
      </c>
      <c r="I8" s="48"/>
    </row>
    <row r="9" spans="1:6" ht="21.75" customHeight="1">
      <c r="A9" s="141"/>
      <c r="B9" s="4" t="s">
        <v>18</v>
      </c>
      <c r="C9" s="1">
        <v>1450.5</v>
      </c>
      <c r="D9" s="1">
        <v>1564.2</v>
      </c>
      <c r="E9" s="1">
        <v>1564.2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66</v>
      </c>
      <c r="C11" s="1">
        <v>0</v>
      </c>
      <c r="D11" s="1">
        <v>87</v>
      </c>
      <c r="E11" s="1">
        <v>48</v>
      </c>
      <c r="F11" s="17">
        <f t="shared" si="0"/>
        <v>0.5517241379310345</v>
      </c>
    </row>
    <row r="12" spans="1:6" ht="21.75" customHeight="1">
      <c r="A12" s="141"/>
      <c r="B12" s="4" t="s">
        <v>75</v>
      </c>
      <c r="C12" s="1">
        <v>0</v>
      </c>
      <c r="D12" s="1">
        <v>24.7</v>
      </c>
      <c r="E12" s="1">
        <v>0</v>
      </c>
      <c r="F12" s="17">
        <f t="shared" si="0"/>
        <v>0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 t="e">
        <f t="shared" si="0"/>
        <v>#DIV/0!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63.70000000000027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128" t="s">
        <v>5</v>
      </c>
      <c r="C20" s="129"/>
      <c r="D20" s="130"/>
      <c r="E20" s="66">
        <f>E18</f>
        <v>63.70000000000027</v>
      </c>
      <c r="F20" s="30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8" t="s">
        <v>6</v>
      </c>
      <c r="C22" s="9">
        <v>3.1</v>
      </c>
      <c r="D22" s="9">
        <v>4.95</v>
      </c>
      <c r="E22" s="9">
        <v>4.951</v>
      </c>
      <c r="F22" s="28">
        <f>E22/D22</f>
        <v>1.00020202020202</v>
      </c>
    </row>
    <row r="23" spans="1:6" ht="21.75" customHeight="1" thickBot="1">
      <c r="A23" s="134"/>
      <c r="B23" s="67" t="s">
        <v>7</v>
      </c>
      <c r="C23" s="65">
        <v>54</v>
      </c>
      <c r="D23" s="65">
        <v>78.72</v>
      </c>
      <c r="E23" s="65">
        <v>78.716</v>
      </c>
      <c r="F23" s="29">
        <f>E23/D23</f>
        <v>0.9999491869918699</v>
      </c>
    </row>
    <row r="24" spans="1:6" ht="23.25" customHeight="1" thickBot="1" thickTop="1">
      <c r="A24" s="135"/>
      <c r="B24" s="68" t="s">
        <v>8</v>
      </c>
      <c r="C24" s="66">
        <f>C23-C22</f>
        <v>50.9</v>
      </c>
      <c r="D24" s="66">
        <f>D23-D22</f>
        <v>73.77</v>
      </c>
      <c r="E24" s="66">
        <f>E23-E22</f>
        <v>73.765</v>
      </c>
      <c r="F24" s="30">
        <f>E24/D24</f>
        <v>0.9999322217703674</v>
      </c>
    </row>
    <row r="25" spans="1:6" ht="23.25" customHeight="1" thickBot="1">
      <c r="A25" s="69"/>
      <c r="B25" s="70"/>
      <c r="C25" s="71"/>
      <c r="D25" s="71"/>
      <c r="E25" s="71"/>
      <c r="F25" s="72"/>
    </row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 t="s">
        <v>73</v>
      </c>
      <c r="D28" s="140"/>
      <c r="E28" s="39">
        <v>98950</v>
      </c>
      <c r="F28" s="40"/>
    </row>
    <row r="29" spans="1:6" ht="21.75" customHeight="1">
      <c r="A29" s="117"/>
      <c r="B29" s="11" t="s">
        <v>20</v>
      </c>
      <c r="C29" s="114">
        <v>302666.17</v>
      </c>
      <c r="D29" s="122"/>
      <c r="E29" s="41">
        <v>366080.97</v>
      </c>
      <c r="F29" s="42"/>
    </row>
    <row r="30" spans="1:6" ht="21.75" customHeight="1">
      <c r="A30" s="117"/>
      <c r="B30" s="11" t="s">
        <v>21</v>
      </c>
      <c r="C30" s="114">
        <v>223502</v>
      </c>
      <c r="D30" s="122"/>
      <c r="E30" s="39">
        <v>192814</v>
      </c>
      <c r="F30" s="43"/>
    </row>
    <row r="31" spans="1:6" ht="21.75" customHeight="1" thickBot="1">
      <c r="A31" s="118"/>
      <c r="B31" s="44" t="s">
        <v>23</v>
      </c>
      <c r="C31" s="108">
        <v>9923.96</v>
      </c>
      <c r="D31" s="109"/>
      <c r="E31" s="45">
        <v>21227.96</v>
      </c>
      <c r="F31" s="46"/>
    </row>
    <row r="32" ht="17.25" customHeight="1"/>
    <row r="33" spans="1:6" ht="18.75">
      <c r="A33" s="152"/>
      <c r="B33" s="153"/>
      <c r="C33" s="153"/>
      <c r="D33" s="153"/>
      <c r="E33" s="153"/>
      <c r="F33" s="154"/>
    </row>
    <row r="34" spans="1:6" ht="18">
      <c r="A34" s="155"/>
      <c r="B34" s="73"/>
      <c r="C34" s="156"/>
      <c r="D34" s="156"/>
      <c r="E34" s="75"/>
      <c r="F34" s="74"/>
    </row>
    <row r="35" spans="1:6" ht="15.75">
      <c r="A35" s="154"/>
      <c r="B35" s="76"/>
      <c r="C35" s="157"/>
      <c r="D35" s="157"/>
      <c r="E35" s="77"/>
      <c r="F35" s="78"/>
    </row>
    <row r="36" spans="1:6" ht="15.75">
      <c r="A36" s="154"/>
      <c r="B36" s="76"/>
      <c r="C36" s="157"/>
      <c r="D36" s="157"/>
      <c r="E36" s="77"/>
      <c r="F36" s="78"/>
    </row>
    <row r="37" spans="1:6" ht="15.75">
      <c r="A37" s="154"/>
      <c r="B37" s="76"/>
      <c r="C37" s="157"/>
      <c r="D37" s="157"/>
      <c r="E37" s="77"/>
      <c r="F37" s="79"/>
    </row>
    <row r="38" spans="1:6" ht="15.75">
      <c r="A38" s="154"/>
      <c r="B38" s="76"/>
      <c r="C38" s="157"/>
      <c r="D38" s="157"/>
      <c r="E38" s="77"/>
      <c r="F38" s="79"/>
    </row>
  </sheetData>
  <sheetProtection/>
  <mergeCells count="21">
    <mergeCell ref="A33:F33"/>
    <mergeCell ref="A34:A38"/>
    <mergeCell ref="C34:D34"/>
    <mergeCell ref="C35:D35"/>
    <mergeCell ref="C36:D36"/>
    <mergeCell ref="C37:D37"/>
    <mergeCell ref="C38:D38"/>
    <mergeCell ref="A22:A24"/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B20:D20"/>
  </mergeCells>
  <printOptions horizontalCentered="1"/>
  <pageMargins left="0.31496062992125984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41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1862.5</v>
      </c>
      <c r="D2" s="2">
        <v>2024.54</v>
      </c>
      <c r="E2" s="2">
        <v>2024.538</v>
      </c>
      <c r="F2" s="16">
        <f>E2/D2</f>
        <v>0.9999990121212721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68</v>
      </c>
      <c r="D4" s="1">
        <v>127.1</v>
      </c>
      <c r="E4" s="1">
        <v>127.098</v>
      </c>
      <c r="F4" s="17">
        <f aca="true" t="shared" si="0" ref="F4:F15">E4/D4</f>
        <v>0.9999842643587726</v>
      </c>
    </row>
    <row r="5" spans="1:6" ht="21.75" customHeight="1">
      <c r="A5" s="141"/>
      <c r="B5" s="4" t="s">
        <v>13</v>
      </c>
      <c r="C5" s="1">
        <v>26</v>
      </c>
      <c r="D5" s="1">
        <v>43.63</v>
      </c>
      <c r="E5" s="1">
        <v>43.619</v>
      </c>
      <c r="F5" s="17">
        <f t="shared" si="0"/>
        <v>0.9997478798991519</v>
      </c>
    </row>
    <row r="6" spans="1:6" ht="21.75" customHeight="1">
      <c r="A6" s="141"/>
      <c r="B6" s="4" t="s">
        <v>3</v>
      </c>
      <c r="C6" s="1">
        <v>780</v>
      </c>
      <c r="D6" s="1">
        <v>924.84</v>
      </c>
      <c r="E6" s="1">
        <v>924.838</v>
      </c>
      <c r="F6" s="17">
        <f t="shared" si="0"/>
        <v>0.9999978374637775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7" ht="21.75" customHeight="1">
      <c r="A8" s="141"/>
      <c r="B8" s="4" t="s">
        <v>14</v>
      </c>
      <c r="C8" s="1">
        <v>0</v>
      </c>
      <c r="D8" s="1">
        <v>221.16</v>
      </c>
      <c r="E8" s="1">
        <v>221.158</v>
      </c>
      <c r="F8" s="17">
        <f t="shared" si="0"/>
        <v>0.9999909567733767</v>
      </c>
      <c r="G8" s="48"/>
    </row>
    <row r="9" spans="1:6" ht="21.75" customHeight="1">
      <c r="A9" s="141"/>
      <c r="B9" s="4" t="s">
        <v>18</v>
      </c>
      <c r="C9" s="1">
        <v>1082.5</v>
      </c>
      <c r="D9" s="1">
        <v>1099.7</v>
      </c>
      <c r="E9" s="1">
        <v>1099.7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75</v>
      </c>
      <c r="C11" s="1">
        <v>0</v>
      </c>
      <c r="D11" s="1">
        <v>15.6</v>
      </c>
      <c r="E11" s="1">
        <v>15.6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 t="e">
        <f t="shared" si="0"/>
        <v>#DIV/0!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 t="s">
        <v>4</v>
      </c>
      <c r="C15" s="1">
        <v>0</v>
      </c>
      <c r="D15" s="1">
        <v>0</v>
      </c>
      <c r="E15" s="1">
        <v>0</v>
      </c>
      <c r="F15" s="17" t="e">
        <f t="shared" si="0"/>
        <v>#DIV/0!</v>
      </c>
    </row>
    <row r="16" spans="1:6" ht="21.75" customHeight="1">
      <c r="A16" s="141"/>
      <c r="B16" s="125" t="s">
        <v>17</v>
      </c>
      <c r="C16" s="126"/>
      <c r="D16" s="127"/>
      <c r="E16" s="1">
        <f>D15-E15</f>
        <v>0</v>
      </c>
      <c r="F16" s="17"/>
    </row>
    <row r="17" spans="1:6" ht="21.75" customHeight="1">
      <c r="A17" s="141"/>
      <c r="B17" s="125" t="s">
        <v>16</v>
      </c>
      <c r="C17" s="126"/>
      <c r="D17" s="127"/>
      <c r="E17" s="1"/>
      <c r="F17" s="17"/>
    </row>
    <row r="18" spans="1:6" ht="21.75" customHeight="1" thickBot="1">
      <c r="A18" s="141"/>
      <c r="B18" s="149" t="s">
        <v>40</v>
      </c>
      <c r="C18" s="150"/>
      <c r="D18" s="151"/>
      <c r="E18" s="65">
        <v>0</v>
      </c>
      <c r="F18" s="29"/>
    </row>
    <row r="19" spans="1:6" ht="23.25" customHeight="1" thickBot="1" thickTop="1">
      <c r="A19" s="142"/>
      <c r="B19" s="68" t="s">
        <v>5</v>
      </c>
      <c r="C19" s="22">
        <f>C15+C9+C6-C2</f>
        <v>0</v>
      </c>
      <c r="D19" s="66">
        <f>D15+D9+D6-D2</f>
        <v>0</v>
      </c>
      <c r="E19" s="66">
        <f>E17</f>
        <v>0</v>
      </c>
      <c r="F19" s="30">
        <v>0</v>
      </c>
    </row>
    <row r="20" spans="1:6" ht="21.75" customHeight="1" thickBot="1">
      <c r="A20" s="24"/>
      <c r="B20" s="158"/>
      <c r="C20" s="159"/>
      <c r="D20" s="159"/>
      <c r="E20" s="159"/>
      <c r="F20" s="159"/>
    </row>
    <row r="21" spans="1:6" ht="21.75" customHeight="1">
      <c r="A21" s="133" t="s">
        <v>22</v>
      </c>
      <c r="B21" s="4" t="s">
        <v>6</v>
      </c>
      <c r="C21" s="1">
        <v>40</v>
      </c>
      <c r="D21" s="1">
        <v>39.71</v>
      </c>
      <c r="E21" s="1">
        <v>39.709</v>
      </c>
      <c r="F21" s="17">
        <f>E21/D21</f>
        <v>0.999974817426341</v>
      </c>
    </row>
    <row r="22" spans="1:6" ht="21.75" customHeight="1" thickBot="1">
      <c r="A22" s="134"/>
      <c r="B22" s="67" t="s">
        <v>7</v>
      </c>
      <c r="C22" s="65">
        <v>120</v>
      </c>
      <c r="D22" s="65">
        <v>144.46</v>
      </c>
      <c r="E22" s="65">
        <v>144.458</v>
      </c>
      <c r="F22" s="29">
        <f>E22/D22</f>
        <v>0.9999861553371174</v>
      </c>
    </row>
    <row r="23" spans="1:6" ht="23.25" customHeight="1" thickBot="1" thickTop="1">
      <c r="A23" s="135"/>
      <c r="B23" s="68" t="s">
        <v>8</v>
      </c>
      <c r="C23" s="66">
        <f>C22-C21</f>
        <v>80</v>
      </c>
      <c r="D23" s="66">
        <f>D22-D21</f>
        <v>104.75</v>
      </c>
      <c r="E23" s="66">
        <f>E22-E21</f>
        <v>104.749</v>
      </c>
      <c r="F23" s="30">
        <f>E23/D23</f>
        <v>0.9999904534606204</v>
      </c>
    </row>
    <row r="24" ht="28.5" customHeight="1" thickBot="1"/>
    <row r="25" spans="1:6" ht="28.5" customHeight="1" thickBot="1">
      <c r="A25" s="136" t="s">
        <v>25</v>
      </c>
      <c r="B25" s="137"/>
      <c r="C25" s="137"/>
      <c r="D25" s="137"/>
      <c r="E25" s="137"/>
      <c r="F25" s="138"/>
    </row>
    <row r="26" spans="1:6" ht="21.75" customHeight="1" thickBot="1">
      <c r="A26" s="116" t="s">
        <v>26</v>
      </c>
      <c r="B26" s="35"/>
      <c r="C26" s="147" t="s">
        <v>71</v>
      </c>
      <c r="D26" s="148"/>
      <c r="E26" s="36" t="s">
        <v>72</v>
      </c>
      <c r="F26" s="37"/>
    </row>
    <row r="27" spans="1:6" ht="21.75" customHeight="1">
      <c r="A27" s="117"/>
      <c r="B27" s="38" t="s">
        <v>19</v>
      </c>
      <c r="C27" s="139">
        <v>99858.9</v>
      </c>
      <c r="D27" s="140"/>
      <c r="E27" s="39">
        <v>103220.9</v>
      </c>
      <c r="F27" s="40"/>
    </row>
    <row r="28" spans="1:6" ht="21.75" customHeight="1">
      <c r="A28" s="117"/>
      <c r="B28" s="11" t="s">
        <v>20</v>
      </c>
      <c r="C28" s="114">
        <v>574786.32</v>
      </c>
      <c r="D28" s="122"/>
      <c r="E28" s="41">
        <v>461766.82</v>
      </c>
      <c r="F28" s="42"/>
    </row>
    <row r="29" spans="1:6" ht="21.75" customHeight="1">
      <c r="A29" s="117"/>
      <c r="B29" s="11" t="s">
        <v>21</v>
      </c>
      <c r="C29" s="114">
        <v>127828</v>
      </c>
      <c r="D29" s="122"/>
      <c r="E29" s="39">
        <v>350381</v>
      </c>
      <c r="F29" s="43"/>
    </row>
    <row r="30" spans="1:6" ht="21.75" customHeight="1" thickBot="1">
      <c r="A30" s="118"/>
      <c r="B30" s="44" t="s">
        <v>23</v>
      </c>
      <c r="C30" s="108">
        <v>32319.74</v>
      </c>
      <c r="D30" s="109"/>
      <c r="E30" s="45">
        <v>28033.74</v>
      </c>
      <c r="F30" s="46"/>
    </row>
  </sheetData>
  <sheetProtection/>
  <mergeCells count="14">
    <mergeCell ref="A21:A23"/>
    <mergeCell ref="A25:F25"/>
    <mergeCell ref="A26:A30"/>
    <mergeCell ref="C26:D26"/>
    <mergeCell ref="C27:D27"/>
    <mergeCell ref="C28:D28"/>
    <mergeCell ref="C29:D29"/>
    <mergeCell ref="C30:D30"/>
    <mergeCell ref="B20:F20"/>
    <mergeCell ref="A1:B1"/>
    <mergeCell ref="A2:A19"/>
    <mergeCell ref="B16:D16"/>
    <mergeCell ref="B17:D17"/>
    <mergeCell ref="B18:D18"/>
  </mergeCells>
  <printOptions horizontalCentered="1"/>
  <pageMargins left="0.1968503937007874" right="0.1968503937007874" top="0.708661417322834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42</v>
      </c>
      <c r="B1" s="160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1056</v>
      </c>
      <c r="D2" s="2">
        <v>1259.1</v>
      </c>
      <c r="E2" s="2">
        <v>1255.463</v>
      </c>
      <c r="F2" s="16">
        <f>E2/D2</f>
        <v>0.997111428798348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32</v>
      </c>
      <c r="D4" s="1">
        <v>49.6</v>
      </c>
      <c r="E4" s="1">
        <v>49.535</v>
      </c>
      <c r="F4" s="17">
        <f aca="true" t="shared" si="0" ref="F4:F16">E4/D4</f>
        <v>0.9986895161290321</v>
      </c>
    </row>
    <row r="5" spans="1:6" ht="21.75" customHeight="1">
      <c r="A5" s="141"/>
      <c r="B5" s="4" t="s">
        <v>13</v>
      </c>
      <c r="C5" s="1">
        <v>5</v>
      </c>
      <c r="D5" s="1">
        <v>4</v>
      </c>
      <c r="E5" s="1">
        <v>4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440</v>
      </c>
      <c r="D6" s="1">
        <v>627.1</v>
      </c>
      <c r="E6" s="1">
        <v>623.463</v>
      </c>
      <c r="F6" s="17">
        <f t="shared" si="0"/>
        <v>0.9942002870355604</v>
      </c>
    </row>
    <row r="7" spans="1:8" ht="21.75" customHeight="1">
      <c r="A7" s="141"/>
      <c r="B7" s="4" t="s">
        <v>15</v>
      </c>
      <c r="C7" s="1"/>
      <c r="D7" s="1"/>
      <c r="E7" s="1"/>
      <c r="F7" s="17"/>
      <c r="H7" s="48"/>
    </row>
    <row r="8" spans="1:6" ht="21.75" customHeight="1">
      <c r="A8" s="141"/>
      <c r="B8" s="4" t="s">
        <v>14</v>
      </c>
      <c r="C8" s="1">
        <v>0</v>
      </c>
      <c r="D8" s="1">
        <v>52.2</v>
      </c>
      <c r="E8" s="1">
        <v>52.12</v>
      </c>
      <c r="F8" s="17">
        <f t="shared" si="0"/>
        <v>0.9984674329501915</v>
      </c>
    </row>
    <row r="9" spans="1:6" ht="21.75" customHeight="1">
      <c r="A9" s="141"/>
      <c r="B9" s="4" t="s">
        <v>18</v>
      </c>
      <c r="C9" s="1">
        <v>616</v>
      </c>
      <c r="D9" s="1">
        <v>632</v>
      </c>
      <c r="E9" s="1">
        <v>632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14.8</v>
      </c>
      <c r="D11" s="1">
        <v>14.8</v>
      </c>
      <c r="E11" s="1">
        <v>14.8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 t="e">
        <f t="shared" si="0"/>
        <v>#DIV/0!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 t="e">
        <f t="shared" si="0"/>
        <v>#DIV/0!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128" t="s">
        <v>5</v>
      </c>
      <c r="C20" s="129"/>
      <c r="D20" s="130"/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8" t="s">
        <v>6</v>
      </c>
      <c r="C22" s="9">
        <v>52</v>
      </c>
      <c r="D22" s="9">
        <v>64.6</v>
      </c>
      <c r="E22" s="9">
        <v>59.101</v>
      </c>
      <c r="F22" s="28">
        <f>E22/D22</f>
        <v>0.9148761609907121</v>
      </c>
    </row>
    <row r="23" spans="1:6" ht="21.75" customHeight="1" thickBot="1">
      <c r="A23" s="134"/>
      <c r="B23" s="67" t="s">
        <v>7</v>
      </c>
      <c r="C23" s="65">
        <v>77</v>
      </c>
      <c r="D23" s="65">
        <v>142.2</v>
      </c>
      <c r="E23" s="65">
        <v>142.122</v>
      </c>
      <c r="F23" s="29">
        <f>E23/D23</f>
        <v>0.9994514767932491</v>
      </c>
    </row>
    <row r="24" spans="1:6" ht="23.25" customHeight="1" thickBot="1" thickTop="1">
      <c r="A24" s="135"/>
      <c r="B24" s="68" t="s">
        <v>8</v>
      </c>
      <c r="C24" s="66">
        <f>C23-C22</f>
        <v>25</v>
      </c>
      <c r="D24" s="66">
        <f>D23-D22</f>
        <v>77.6</v>
      </c>
      <c r="E24" s="66">
        <f>E23-E22</f>
        <v>83.02100000000002</v>
      </c>
      <c r="F24" s="46">
        <f>E24/D24</f>
        <v>1.0698582474226808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75</v>
      </c>
      <c r="D28" s="140"/>
      <c r="E28" s="39">
        <v>25805</v>
      </c>
      <c r="F28" s="40"/>
    </row>
    <row r="29" spans="1:6" ht="21.75" customHeight="1">
      <c r="A29" s="117"/>
      <c r="B29" s="11" t="s">
        <v>20</v>
      </c>
      <c r="C29" s="114">
        <v>276.38</v>
      </c>
      <c r="D29" s="122"/>
      <c r="E29" s="41">
        <v>1753.38</v>
      </c>
      <c r="F29" s="42"/>
    </row>
    <row r="30" spans="1:6" ht="21.75" customHeight="1">
      <c r="A30" s="117"/>
      <c r="B30" s="11" t="s">
        <v>21</v>
      </c>
      <c r="C30" s="114">
        <v>12778</v>
      </c>
      <c r="D30" s="122"/>
      <c r="E30" s="39">
        <v>12778</v>
      </c>
      <c r="F30" s="43"/>
    </row>
    <row r="31" spans="1:6" ht="21.75" customHeight="1" thickBot="1">
      <c r="A31" s="118"/>
      <c r="B31" s="44" t="s">
        <v>23</v>
      </c>
      <c r="C31" s="108">
        <v>10287.3</v>
      </c>
      <c r="D31" s="109"/>
      <c r="E31" s="45">
        <v>6959.3</v>
      </c>
      <c r="F31" s="46"/>
    </row>
  </sheetData>
  <sheetProtection/>
  <mergeCells count="14">
    <mergeCell ref="A22:A24"/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B20:D20"/>
  </mergeCells>
  <printOptions horizontalCentered="1"/>
  <pageMargins left="0.2755905511811024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43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2202.1</v>
      </c>
      <c r="D2" s="2">
        <v>2653.35</v>
      </c>
      <c r="E2" s="2">
        <v>2616.613</v>
      </c>
      <c r="F2" s="16">
        <f>E2/D2</f>
        <v>0.9861544839542465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23</v>
      </c>
      <c r="D4" s="1">
        <v>194.08</v>
      </c>
      <c r="E4" s="1">
        <v>167.363</v>
      </c>
      <c r="F4" s="17">
        <f aca="true" t="shared" si="0" ref="F4:F16">E4/D4</f>
        <v>0.8623402720527616</v>
      </c>
    </row>
    <row r="5" spans="1:6" ht="21.75" customHeight="1">
      <c r="A5" s="141"/>
      <c r="B5" s="4" t="s">
        <v>13</v>
      </c>
      <c r="C5" s="1">
        <v>0</v>
      </c>
      <c r="D5" s="1">
        <v>63.6</v>
      </c>
      <c r="E5" s="1">
        <v>53.577</v>
      </c>
      <c r="F5" s="17">
        <f t="shared" si="0"/>
        <v>0.8424056603773584</v>
      </c>
    </row>
    <row r="6" spans="1:6" ht="21.75" customHeight="1">
      <c r="A6" s="141"/>
      <c r="B6" s="4" t="s">
        <v>3</v>
      </c>
      <c r="C6" s="1">
        <v>910</v>
      </c>
      <c r="D6" s="1">
        <v>1120.35</v>
      </c>
      <c r="E6" s="1">
        <v>1120.349</v>
      </c>
      <c r="F6" s="17">
        <f t="shared" si="0"/>
        <v>0.9999991074217879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113.03</v>
      </c>
      <c r="E8" s="1">
        <v>113.026</v>
      </c>
      <c r="F8" s="17">
        <f t="shared" si="0"/>
        <v>0.9999646111651773</v>
      </c>
    </row>
    <row r="9" spans="1:6" ht="21.75" customHeight="1">
      <c r="A9" s="141"/>
      <c r="B9" s="4" t="s">
        <v>18</v>
      </c>
      <c r="C9" s="1">
        <v>1292.1</v>
      </c>
      <c r="D9" s="1">
        <v>1533</v>
      </c>
      <c r="E9" s="1">
        <v>1533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20.9</v>
      </c>
      <c r="E11" s="1">
        <v>20.9</v>
      </c>
      <c r="F11" s="17">
        <f t="shared" si="0"/>
        <v>1</v>
      </c>
    </row>
    <row r="12" spans="1:6" ht="21.75" customHeight="1">
      <c r="A12" s="141"/>
      <c r="B12" s="4" t="s">
        <v>60</v>
      </c>
      <c r="C12" s="1">
        <v>0</v>
      </c>
      <c r="D12" s="1">
        <v>218</v>
      </c>
      <c r="E12" s="1">
        <v>181.264</v>
      </c>
      <c r="F12" s="17">
        <f t="shared" si="0"/>
        <v>0.8314862385321101</v>
      </c>
    </row>
    <row r="13" spans="1:6" ht="21.75" customHeight="1">
      <c r="A13" s="141"/>
      <c r="C13" s="1"/>
      <c r="D13" s="1"/>
      <c r="E13" s="1"/>
      <c r="F13" s="17" t="e">
        <f t="shared" si="0"/>
        <v>#DIV/0!</v>
      </c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/>
      <c r="E16" s="1"/>
      <c r="F16" s="17" t="e">
        <f t="shared" si="0"/>
        <v>#DIV/0!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36.73600000000033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36.73600000000033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8" t="s">
        <v>6</v>
      </c>
      <c r="C22" s="9">
        <v>95</v>
      </c>
      <c r="D22" s="9">
        <v>219.18</v>
      </c>
      <c r="E22" s="9">
        <v>219.17</v>
      </c>
      <c r="F22" s="28">
        <f>E22/D22</f>
        <v>0.9999543753992152</v>
      </c>
    </row>
    <row r="23" spans="1:6" ht="21.75" customHeight="1" thickBot="1">
      <c r="A23" s="134"/>
      <c r="B23" s="67" t="s">
        <v>7</v>
      </c>
      <c r="C23" s="65">
        <v>130</v>
      </c>
      <c r="D23" s="65">
        <v>220.96</v>
      </c>
      <c r="E23" s="65">
        <v>220.964</v>
      </c>
      <c r="F23" s="29">
        <f>E23/D23</f>
        <v>1.0000181028240405</v>
      </c>
    </row>
    <row r="24" spans="1:6" ht="23.25" customHeight="1" thickBot="1" thickTop="1">
      <c r="A24" s="135"/>
      <c r="B24" s="68" t="s">
        <v>8</v>
      </c>
      <c r="C24" s="66">
        <f>C23-C22</f>
        <v>35</v>
      </c>
      <c r="D24" s="66">
        <f>D23-D22</f>
        <v>1.7800000000000011</v>
      </c>
      <c r="E24" s="66">
        <f>E23-E22</f>
        <v>1.7940000000000111</v>
      </c>
      <c r="F24" s="30">
        <f>E24/D24</f>
        <v>1.0078651685393314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25999.65</v>
      </c>
      <c r="D28" s="140"/>
      <c r="E28" s="39">
        <v>28000</v>
      </c>
      <c r="F28" s="40"/>
    </row>
    <row r="29" spans="1:6" ht="21.75" customHeight="1">
      <c r="A29" s="117"/>
      <c r="B29" s="11" t="s">
        <v>20</v>
      </c>
      <c r="C29" s="114">
        <v>38117.93</v>
      </c>
      <c r="D29" s="122"/>
      <c r="E29" s="41">
        <v>0</v>
      </c>
      <c r="F29" s="42"/>
    </row>
    <row r="30" spans="1:6" ht="21.75" customHeight="1">
      <c r="A30" s="117"/>
      <c r="B30" s="11" t="s">
        <v>21</v>
      </c>
      <c r="C30" s="114">
        <v>34330</v>
      </c>
      <c r="D30" s="122"/>
      <c r="E30" s="39">
        <v>149453</v>
      </c>
      <c r="F30" s="43"/>
    </row>
    <row r="31" spans="1:6" ht="21.75" customHeight="1" thickBot="1">
      <c r="A31" s="118"/>
      <c r="B31" s="44" t="s">
        <v>23</v>
      </c>
      <c r="C31" s="108">
        <v>8574.4</v>
      </c>
      <c r="D31" s="109"/>
      <c r="E31" s="45">
        <v>13868.4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2755905511811024" right="0.2362204724409449" top="0.9055118110236221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58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2343.4</v>
      </c>
      <c r="D2" s="2">
        <v>2214.41</v>
      </c>
      <c r="E2" s="2">
        <v>2069.039</v>
      </c>
      <c r="F2" s="16">
        <f>E2/D2</f>
        <v>0.9343522653889751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18</v>
      </c>
      <c r="D4" s="1">
        <v>25</v>
      </c>
      <c r="E4" s="1">
        <v>25</v>
      </c>
      <c r="F4" s="17">
        <f aca="true" t="shared" si="0" ref="F4:F11">E4/D4</f>
        <v>1</v>
      </c>
    </row>
    <row r="5" spans="1:6" ht="21.75" customHeight="1">
      <c r="A5" s="141"/>
      <c r="B5" s="4" t="s">
        <v>13</v>
      </c>
      <c r="C5" s="1">
        <v>0</v>
      </c>
      <c r="D5" s="1">
        <v>4.1</v>
      </c>
      <c r="E5" s="1">
        <v>4.1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1007</v>
      </c>
      <c r="D6" s="1">
        <v>860.91</v>
      </c>
      <c r="E6" s="1">
        <v>860.879</v>
      </c>
      <c r="F6" s="17">
        <f t="shared" si="0"/>
        <v>0.999963991590294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15.61</v>
      </c>
      <c r="E8" s="1">
        <v>15.61</v>
      </c>
      <c r="F8" s="17">
        <f t="shared" si="0"/>
        <v>1</v>
      </c>
    </row>
    <row r="9" spans="1:6" ht="21.75" customHeight="1">
      <c r="A9" s="141"/>
      <c r="B9" s="4" t="s">
        <v>18</v>
      </c>
      <c r="C9" s="1">
        <v>1336.4</v>
      </c>
      <c r="D9" s="1">
        <v>1353.5</v>
      </c>
      <c r="E9" s="1">
        <v>1353.5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15.1</v>
      </c>
      <c r="E11" s="1">
        <v>15.1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/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145.3399999999997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145.3399999999997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2.6</v>
      </c>
      <c r="D22" s="1">
        <v>2.82</v>
      </c>
      <c r="E22" s="1">
        <v>2.817</v>
      </c>
      <c r="F22" s="17">
        <f>E22/D22</f>
        <v>0.998936170212766</v>
      </c>
    </row>
    <row r="23" spans="1:6" ht="21.75" customHeight="1">
      <c r="A23" s="134"/>
      <c r="B23" s="4" t="s">
        <v>7</v>
      </c>
      <c r="C23" s="1">
        <v>54</v>
      </c>
      <c r="D23" s="1">
        <v>64.12</v>
      </c>
      <c r="E23" s="1">
        <v>64.117</v>
      </c>
      <c r="F23" s="17">
        <f>E23/D23</f>
        <v>0.9999532127261385</v>
      </c>
    </row>
    <row r="24" spans="1:6" ht="23.25" customHeight="1" thickBot="1">
      <c r="A24" s="135"/>
      <c r="B24" s="80" t="s">
        <v>8</v>
      </c>
      <c r="C24" s="81">
        <f>C23-C22</f>
        <v>51.4</v>
      </c>
      <c r="D24" s="81">
        <f>D23-D22</f>
        <v>61.300000000000004</v>
      </c>
      <c r="E24" s="81">
        <f>E23-E22</f>
        <v>61.300000000000004</v>
      </c>
      <c r="F24" s="82">
        <f>E24/D24</f>
        <v>1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77844.9</v>
      </c>
      <c r="D28" s="140"/>
      <c r="E28" s="39">
        <v>77844.9</v>
      </c>
      <c r="F28" s="40"/>
    </row>
    <row r="29" spans="1:6" ht="21.75" customHeight="1">
      <c r="A29" s="117"/>
      <c r="B29" s="11" t="s">
        <v>20</v>
      </c>
      <c r="C29" s="114">
        <v>509292.23</v>
      </c>
      <c r="D29" s="122"/>
      <c r="E29" s="41">
        <v>675391.23</v>
      </c>
      <c r="F29" s="42"/>
    </row>
    <row r="30" spans="1:6" ht="21.75" customHeight="1">
      <c r="A30" s="117"/>
      <c r="B30" s="11" t="s">
        <v>21</v>
      </c>
      <c r="C30" s="114">
        <v>376960.54</v>
      </c>
      <c r="D30" s="122"/>
      <c r="E30" s="39">
        <v>200387.04</v>
      </c>
      <c r="F30" s="43"/>
    </row>
    <row r="31" spans="1:6" ht="21.75" customHeight="1" thickBot="1">
      <c r="A31" s="118"/>
      <c r="B31" s="44" t="s">
        <v>23</v>
      </c>
      <c r="C31" s="108">
        <v>54652.03</v>
      </c>
      <c r="D31" s="109"/>
      <c r="E31" s="45">
        <v>64987.13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1968503937007874" right="0.2362204724409449" top="0.8661417322834646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44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1708.7</v>
      </c>
      <c r="D2" s="2">
        <v>2402.99</v>
      </c>
      <c r="E2" s="2">
        <v>2107.895</v>
      </c>
      <c r="F2" s="16">
        <f>E2/D2</f>
        <v>0.8771967423917704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23.5</v>
      </c>
      <c r="D4" s="1">
        <v>304.55</v>
      </c>
      <c r="E4" s="1">
        <v>219.636</v>
      </c>
      <c r="F4" s="17">
        <f aca="true" t="shared" si="0" ref="F4:F13">E4/D4</f>
        <v>0.7211820719093744</v>
      </c>
    </row>
    <row r="5" spans="1:6" ht="21.75" customHeight="1">
      <c r="A5" s="141"/>
      <c r="B5" s="4" t="s">
        <v>13</v>
      </c>
      <c r="C5" s="1">
        <v>19.3</v>
      </c>
      <c r="D5" s="1">
        <v>96</v>
      </c>
      <c r="E5" s="1">
        <v>66.316</v>
      </c>
      <c r="F5" s="17">
        <f t="shared" si="0"/>
        <v>0.6907916666666667</v>
      </c>
    </row>
    <row r="6" spans="1:6" ht="21.75" customHeight="1">
      <c r="A6" s="141"/>
      <c r="B6" s="4" t="s">
        <v>3</v>
      </c>
      <c r="C6" s="1">
        <v>660</v>
      </c>
      <c r="D6" s="1">
        <v>989.29</v>
      </c>
      <c r="E6" s="1">
        <v>989.309</v>
      </c>
      <c r="F6" s="17">
        <f t="shared" si="0"/>
        <v>1.0000192056929718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0</v>
      </c>
      <c r="E8" s="1">
        <v>0</v>
      </c>
      <c r="F8" s="17" t="e">
        <f t="shared" si="0"/>
        <v>#DIV/0!</v>
      </c>
    </row>
    <row r="9" spans="1:6" ht="21.75" customHeight="1">
      <c r="A9" s="141"/>
      <c r="B9" s="4" t="s">
        <v>18</v>
      </c>
      <c r="C9" s="1">
        <v>1048.7</v>
      </c>
      <c r="D9" s="1">
        <v>1413.7</v>
      </c>
      <c r="E9" s="1">
        <v>1413.7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60</v>
      </c>
      <c r="C11" s="1">
        <v>0</v>
      </c>
      <c r="D11" s="1">
        <v>363</v>
      </c>
      <c r="E11" s="1">
        <v>248.402</v>
      </c>
      <c r="F11" s="17">
        <f t="shared" si="0"/>
        <v>0.6843030303030303</v>
      </c>
    </row>
    <row r="12" spans="1:6" ht="21.75" customHeight="1">
      <c r="A12" s="141"/>
      <c r="B12" s="4"/>
      <c r="C12" s="1"/>
      <c r="D12" s="1"/>
      <c r="E12" s="1"/>
      <c r="F12" s="17" t="e">
        <f t="shared" si="0"/>
        <v>#DIV/0!</v>
      </c>
    </row>
    <row r="13" spans="1:6" ht="21.75" customHeight="1">
      <c r="A13" s="141"/>
      <c r="C13" s="1"/>
      <c r="D13" s="1"/>
      <c r="E13" s="1"/>
      <c r="F13" s="17" t="e">
        <f t="shared" si="0"/>
        <v>#DIV/0!</v>
      </c>
    </row>
    <row r="14" spans="1:6" ht="21.75" customHeight="1">
      <c r="A14" s="141"/>
      <c r="B14" s="4" t="s">
        <v>4</v>
      </c>
      <c r="C14" s="1">
        <v>0</v>
      </c>
      <c r="D14" s="1">
        <v>0</v>
      </c>
      <c r="E14" s="1">
        <v>0</v>
      </c>
      <c r="F14" s="17"/>
    </row>
    <row r="15" spans="1:6" ht="21.75" customHeight="1">
      <c r="A15" s="141"/>
      <c r="B15" s="125" t="s">
        <v>17</v>
      </c>
      <c r="C15" s="126"/>
      <c r="D15" s="127"/>
      <c r="E15" s="1">
        <f>D14-E14</f>
        <v>0</v>
      </c>
      <c r="F15" s="17"/>
    </row>
    <row r="16" spans="1:6" ht="21.75" customHeight="1">
      <c r="A16" s="141"/>
      <c r="B16" s="125" t="s">
        <v>16</v>
      </c>
      <c r="C16" s="126"/>
      <c r="D16" s="127"/>
      <c r="E16" s="1">
        <v>114.598</v>
      </c>
      <c r="F16" s="17"/>
    </row>
    <row r="17" spans="1:6" ht="21.75" customHeight="1" thickBot="1">
      <c r="A17" s="141"/>
      <c r="B17" s="149" t="s">
        <v>40</v>
      </c>
      <c r="C17" s="150"/>
      <c r="D17" s="151"/>
      <c r="E17" s="65">
        <v>180.516</v>
      </c>
      <c r="F17" s="29"/>
    </row>
    <row r="18" spans="1:6" ht="23.25" customHeight="1" thickBot="1" thickTop="1">
      <c r="A18" s="142"/>
      <c r="B18" s="68" t="s">
        <v>5</v>
      </c>
      <c r="C18" s="83">
        <f>C14+C9+C6-C2</f>
        <v>0</v>
      </c>
      <c r="D18" s="84">
        <f>D14+D9+D6-D2</f>
        <v>0</v>
      </c>
      <c r="E18" s="66">
        <f>E16</f>
        <v>114.598</v>
      </c>
      <c r="F18" s="30">
        <v>0</v>
      </c>
    </row>
    <row r="19" spans="1:6" ht="21.75" customHeight="1" thickBot="1">
      <c r="A19" s="24"/>
      <c r="B19" s="25"/>
      <c r="C19" s="54"/>
      <c r="D19" s="54"/>
      <c r="E19" s="54"/>
      <c r="F19" s="51"/>
    </row>
    <row r="20" spans="1:6" ht="21.75" customHeight="1">
      <c r="A20" s="133" t="s">
        <v>22</v>
      </c>
      <c r="B20" s="4" t="s">
        <v>6</v>
      </c>
      <c r="C20" s="1">
        <v>16.8</v>
      </c>
      <c r="D20" s="1">
        <v>24.4</v>
      </c>
      <c r="E20" s="1">
        <v>24.392</v>
      </c>
      <c r="F20" s="17">
        <f>E20/D20</f>
        <v>0.999672131147541</v>
      </c>
    </row>
    <row r="21" spans="1:6" ht="21.75" customHeight="1">
      <c r="A21" s="134"/>
      <c r="B21" s="4" t="s">
        <v>7</v>
      </c>
      <c r="C21" s="1">
        <v>70</v>
      </c>
      <c r="D21" s="1">
        <v>104.5</v>
      </c>
      <c r="E21" s="1">
        <v>104.434</v>
      </c>
      <c r="F21" s="17">
        <f>E21/D21</f>
        <v>0.9993684210526316</v>
      </c>
    </row>
    <row r="22" spans="1:6" ht="23.25" customHeight="1" thickBot="1">
      <c r="A22" s="135"/>
      <c r="B22" s="85" t="s">
        <v>8</v>
      </c>
      <c r="C22" s="81">
        <f>C21-C20</f>
        <v>53.2</v>
      </c>
      <c r="D22" s="81">
        <f>D21-D20</f>
        <v>80.1</v>
      </c>
      <c r="E22" s="81">
        <f>E21-E20</f>
        <v>80.042</v>
      </c>
      <c r="F22" s="82">
        <f>E22/D22</f>
        <v>0.9992759051186019</v>
      </c>
    </row>
    <row r="23" ht="28.5" customHeight="1" thickBot="1"/>
    <row r="24" spans="1:6" ht="28.5" customHeight="1" thickBot="1">
      <c r="A24" s="136" t="s">
        <v>25</v>
      </c>
      <c r="B24" s="137"/>
      <c r="C24" s="137"/>
      <c r="D24" s="137"/>
      <c r="E24" s="137"/>
      <c r="F24" s="138"/>
    </row>
    <row r="25" spans="1:6" ht="21.75" customHeight="1" thickBot="1">
      <c r="A25" s="116" t="s">
        <v>26</v>
      </c>
      <c r="B25" s="35"/>
      <c r="C25" s="147" t="s">
        <v>71</v>
      </c>
      <c r="D25" s="148"/>
      <c r="E25" s="36" t="s">
        <v>72</v>
      </c>
      <c r="F25" s="37"/>
    </row>
    <row r="26" spans="1:6" ht="21.75" customHeight="1">
      <c r="A26" s="117"/>
      <c r="B26" s="38" t="s">
        <v>19</v>
      </c>
      <c r="C26" s="139">
        <v>70951.56</v>
      </c>
      <c r="D26" s="140"/>
      <c r="E26" s="39">
        <v>70951.56</v>
      </c>
      <c r="F26" s="40"/>
    </row>
    <row r="27" spans="1:6" ht="21.75" customHeight="1">
      <c r="A27" s="117"/>
      <c r="B27" s="11" t="s">
        <v>20</v>
      </c>
      <c r="C27" s="114">
        <v>175695.03</v>
      </c>
      <c r="D27" s="122"/>
      <c r="E27" s="41">
        <v>283441.12</v>
      </c>
      <c r="F27" s="42"/>
    </row>
    <row r="28" spans="1:6" ht="21.75" customHeight="1">
      <c r="A28" s="117"/>
      <c r="B28" s="11" t="s">
        <v>21</v>
      </c>
      <c r="C28" s="114">
        <v>12859</v>
      </c>
      <c r="D28" s="122"/>
      <c r="E28" s="39">
        <v>24728</v>
      </c>
      <c r="F28" s="43"/>
    </row>
    <row r="29" spans="1:6" ht="21.75" customHeight="1" thickBot="1">
      <c r="A29" s="118"/>
      <c r="B29" s="44" t="s">
        <v>23</v>
      </c>
      <c r="C29" s="108">
        <v>17996.44</v>
      </c>
      <c r="D29" s="109"/>
      <c r="E29" s="45">
        <v>20379.64</v>
      </c>
      <c r="F29" s="46"/>
    </row>
  </sheetData>
  <sheetProtection/>
  <mergeCells count="13">
    <mergeCell ref="A24:F24"/>
    <mergeCell ref="A25:A29"/>
    <mergeCell ref="C25:D25"/>
    <mergeCell ref="C26:D26"/>
    <mergeCell ref="C27:D27"/>
    <mergeCell ref="C28:D28"/>
    <mergeCell ref="C29:D29"/>
    <mergeCell ref="A1:B1"/>
    <mergeCell ref="A2:A18"/>
    <mergeCell ref="B15:D15"/>
    <mergeCell ref="B16:D16"/>
    <mergeCell ref="B17:D17"/>
    <mergeCell ref="A20:A22"/>
  </mergeCells>
  <printOptions horizontalCentered="1"/>
  <pageMargins left="0.15748031496062992" right="0.1968503937007874" top="0.8661417322834646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29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15424</v>
      </c>
      <c r="D2" s="2">
        <v>17447.4</v>
      </c>
      <c r="E2" s="2">
        <v>17437.1</v>
      </c>
      <c r="F2" s="17">
        <f>E2/D2</f>
        <v>0.9994096541605051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512</v>
      </c>
      <c r="D4" s="1">
        <v>1656.6</v>
      </c>
      <c r="E4" s="1">
        <v>1656.6</v>
      </c>
      <c r="F4" s="17">
        <f aca="true" t="shared" si="0" ref="F4:F14">E4/D4</f>
        <v>1</v>
      </c>
    </row>
    <row r="5" spans="1:6" ht="21.75" customHeight="1">
      <c r="A5" s="141"/>
      <c r="B5" s="4" t="s">
        <v>13</v>
      </c>
      <c r="C5" s="1">
        <v>195</v>
      </c>
      <c r="D5" s="1">
        <v>585.2</v>
      </c>
      <c r="E5" s="1">
        <v>584.7</v>
      </c>
      <c r="F5" s="17">
        <f t="shared" si="0"/>
        <v>0.9991455912508544</v>
      </c>
    </row>
    <row r="6" spans="1:6" ht="21.75" customHeight="1">
      <c r="A6" s="141"/>
      <c r="B6" s="4" t="s">
        <v>3</v>
      </c>
      <c r="C6" s="1">
        <v>3755</v>
      </c>
      <c r="D6" s="1">
        <v>4673</v>
      </c>
      <c r="E6" s="1">
        <v>4666.1</v>
      </c>
      <c r="F6" s="17">
        <f t="shared" si="0"/>
        <v>0.9985234324844854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1070</v>
      </c>
      <c r="E8" s="1">
        <v>1070.3</v>
      </c>
      <c r="F8" s="17">
        <f t="shared" si="0"/>
        <v>1.0002803738317756</v>
      </c>
    </row>
    <row r="9" spans="1:6" ht="21.75" customHeight="1">
      <c r="A9" s="141"/>
      <c r="B9" s="4" t="s">
        <v>18</v>
      </c>
      <c r="C9" s="1">
        <v>11669</v>
      </c>
      <c r="D9" s="1">
        <v>12774.4</v>
      </c>
      <c r="E9" s="1">
        <v>12774.4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17.8</v>
      </c>
      <c r="E11" s="1">
        <v>17.8</v>
      </c>
      <c r="F11" s="17">
        <f t="shared" si="0"/>
        <v>1</v>
      </c>
    </row>
    <row r="12" spans="1:6" ht="21.75" customHeight="1">
      <c r="A12" s="141"/>
      <c r="B12" s="4" t="s">
        <v>86</v>
      </c>
      <c r="C12" s="1"/>
      <c r="D12" s="1">
        <v>180</v>
      </c>
      <c r="E12" s="1">
        <v>180</v>
      </c>
      <c r="F12" s="17">
        <f t="shared" si="0"/>
        <v>1</v>
      </c>
    </row>
    <row r="13" spans="1:6" ht="21.75" customHeight="1">
      <c r="A13" s="141"/>
      <c r="B13" s="4" t="s">
        <v>87</v>
      </c>
      <c r="C13" s="1"/>
      <c r="D13" s="1">
        <v>16</v>
      </c>
      <c r="E13" s="1">
        <v>16</v>
      </c>
      <c r="F13" s="17">
        <f t="shared" si="0"/>
        <v>1</v>
      </c>
    </row>
    <row r="14" spans="1:6" ht="21.75" customHeight="1">
      <c r="A14" s="141"/>
      <c r="B14" s="4" t="s">
        <v>59</v>
      </c>
      <c r="C14" s="1"/>
      <c r="D14" s="1">
        <v>876</v>
      </c>
      <c r="E14" s="1">
        <v>876</v>
      </c>
      <c r="F14" s="17">
        <f t="shared" si="0"/>
        <v>1</v>
      </c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/>
      <c r="E17" s="1"/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49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3.400000000001455</v>
      </c>
      <c r="F19" s="49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3.400000000001455</v>
      </c>
      <c r="F20" s="50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33" t="s">
        <v>22</v>
      </c>
      <c r="B22" s="4" t="s">
        <v>6</v>
      </c>
      <c r="C22" s="1">
        <v>1110</v>
      </c>
      <c r="D22" s="1">
        <v>1258</v>
      </c>
      <c r="E22" s="1">
        <v>1258.1</v>
      </c>
      <c r="F22" s="17">
        <f>E22/D22</f>
        <v>1.0000794912559618</v>
      </c>
    </row>
    <row r="23" spans="1:6" ht="21.75" customHeight="1" thickBot="1">
      <c r="A23" s="134"/>
      <c r="B23" s="10" t="s">
        <v>7</v>
      </c>
      <c r="C23" s="5">
        <v>1450</v>
      </c>
      <c r="D23" s="5">
        <v>1710</v>
      </c>
      <c r="E23" s="5">
        <v>1712.4</v>
      </c>
      <c r="F23" s="52">
        <f>E23/D23</f>
        <v>1.00140350877193</v>
      </c>
    </row>
    <row r="24" spans="1:6" ht="23.25" customHeight="1" thickBot="1" thickTop="1">
      <c r="A24" s="135"/>
      <c r="B24" s="53" t="s">
        <v>8</v>
      </c>
      <c r="C24" s="22">
        <f>C23-C22</f>
        <v>340</v>
      </c>
      <c r="D24" s="22">
        <f>D23-D22</f>
        <v>452</v>
      </c>
      <c r="E24" s="22">
        <f>E23-E22</f>
        <v>454.3000000000002</v>
      </c>
      <c r="F24" s="23">
        <f>E24/D24</f>
        <v>1.0050884955752217</v>
      </c>
    </row>
    <row r="25" ht="21.7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25186</v>
      </c>
      <c r="D28" s="140"/>
      <c r="E28" s="112">
        <v>186</v>
      </c>
      <c r="F28" s="113"/>
    </row>
    <row r="29" spans="1:6" ht="21.75" customHeight="1">
      <c r="A29" s="117"/>
      <c r="B29" s="11" t="s">
        <v>20</v>
      </c>
      <c r="C29" s="114">
        <v>390740.8</v>
      </c>
      <c r="D29" s="122"/>
      <c r="E29" s="114">
        <v>510010.64</v>
      </c>
      <c r="F29" s="115"/>
    </row>
    <row r="30" spans="1:6" ht="21.75" customHeight="1">
      <c r="A30" s="117"/>
      <c r="B30" s="11" t="s">
        <v>21</v>
      </c>
      <c r="C30" s="114">
        <v>302026.59</v>
      </c>
      <c r="D30" s="122"/>
      <c r="E30" s="114">
        <v>128366.59</v>
      </c>
      <c r="F30" s="115"/>
    </row>
    <row r="31" spans="1:6" ht="21.75" customHeight="1" thickBot="1">
      <c r="A31" s="118"/>
      <c r="B31" s="44" t="s">
        <v>23</v>
      </c>
      <c r="C31" s="108">
        <v>532752.29</v>
      </c>
      <c r="D31" s="109"/>
      <c r="E31" s="108">
        <v>249561.62</v>
      </c>
      <c r="F31" s="121"/>
    </row>
    <row r="32" spans="3:6" ht="19.5" customHeight="1">
      <c r="C32" s="104">
        <f>SUM(C28:D31)</f>
        <v>1250705.6800000002</v>
      </c>
      <c r="D32" s="104"/>
      <c r="E32" s="104">
        <f>SUM(E28:F31)</f>
        <v>888124.85</v>
      </c>
      <c r="F32" s="105"/>
    </row>
  </sheetData>
  <sheetProtection/>
  <mergeCells count="20">
    <mergeCell ref="A1:B1"/>
    <mergeCell ref="B19:D19"/>
    <mergeCell ref="B20:D20"/>
    <mergeCell ref="B18:D18"/>
    <mergeCell ref="A2:A20"/>
    <mergeCell ref="A22:A24"/>
    <mergeCell ref="A26:F26"/>
    <mergeCell ref="A27:A31"/>
    <mergeCell ref="C27:D27"/>
    <mergeCell ref="C28:D28"/>
    <mergeCell ref="E30:F30"/>
    <mergeCell ref="E31:F31"/>
    <mergeCell ref="C29:D29"/>
    <mergeCell ref="C30:D30"/>
    <mergeCell ref="C32:D32"/>
    <mergeCell ref="E32:F32"/>
    <mergeCell ref="C31:D31"/>
    <mergeCell ref="E27:F27"/>
    <mergeCell ref="E28:F28"/>
    <mergeCell ref="E29:F29"/>
  </mergeCells>
  <printOptions horizontalCentered="1"/>
  <pageMargins left="0.275590551181102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45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1948.9</v>
      </c>
      <c r="D2" s="2">
        <v>2596.35</v>
      </c>
      <c r="E2" s="2">
        <v>2596.422</v>
      </c>
      <c r="F2" s="16">
        <f>E2/D2</f>
        <v>1.0000277312380843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40</v>
      </c>
      <c r="D4" s="1">
        <v>417.2</v>
      </c>
      <c r="E4" s="1">
        <v>417.2</v>
      </c>
      <c r="F4" s="17">
        <f aca="true" t="shared" si="0" ref="F4:F12">E4/D4</f>
        <v>1</v>
      </c>
    </row>
    <row r="5" spans="1:6" ht="21.75" customHeight="1">
      <c r="A5" s="141"/>
      <c r="B5" s="4" t="s">
        <v>13</v>
      </c>
      <c r="C5" s="1">
        <v>2.8</v>
      </c>
      <c r="D5" s="1">
        <v>139.1</v>
      </c>
      <c r="E5" s="1">
        <v>139.1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882.8</v>
      </c>
      <c r="D6" s="1">
        <v>1003.95</v>
      </c>
      <c r="E6" s="1">
        <v>1004.02</v>
      </c>
      <c r="F6" s="17">
        <f t="shared" si="0"/>
        <v>1.0000697245878778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158.25</v>
      </c>
      <c r="E8" s="1">
        <v>158.249</v>
      </c>
      <c r="F8" s="17">
        <f t="shared" si="0"/>
        <v>0.9999936808846761</v>
      </c>
    </row>
    <row r="9" spans="1:6" ht="21.75" customHeight="1">
      <c r="A9" s="141"/>
      <c r="B9" s="4" t="s">
        <v>18</v>
      </c>
      <c r="C9" s="1">
        <v>1066.1</v>
      </c>
      <c r="D9" s="1">
        <v>1592.4</v>
      </c>
      <c r="E9" s="1">
        <v>1592.4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16.7</v>
      </c>
      <c r="E11" s="1">
        <v>16.7</v>
      </c>
      <c r="F11" s="17">
        <f t="shared" si="0"/>
        <v>1</v>
      </c>
    </row>
    <row r="12" spans="1:6" ht="21.75" customHeight="1">
      <c r="A12" s="141"/>
      <c r="B12" s="4" t="s">
        <v>60</v>
      </c>
      <c r="C12" s="1">
        <v>0</v>
      </c>
      <c r="D12" s="1">
        <v>507.6</v>
      </c>
      <c r="E12" s="1">
        <v>507.6</v>
      </c>
      <c r="F12" s="17">
        <f t="shared" si="0"/>
        <v>1</v>
      </c>
    </row>
    <row r="13" spans="1:6" ht="21.75" customHeight="1">
      <c r="A13" s="141"/>
      <c r="C13" s="1"/>
      <c r="D13" s="1"/>
      <c r="E13" s="1"/>
      <c r="F13" s="17">
        <v>0</v>
      </c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-0.0019999999999527063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68" t="s">
        <v>5</v>
      </c>
      <c r="C20" s="83">
        <f>C16+C9+C6-C2</f>
        <v>0</v>
      </c>
      <c r="D20" s="84">
        <f>D16+D9+D6-D2</f>
        <v>0</v>
      </c>
      <c r="E20" s="66">
        <f>E18</f>
        <v>-0.0019999999999527063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8" t="s">
        <v>6</v>
      </c>
      <c r="C22" s="9">
        <v>23</v>
      </c>
      <c r="D22" s="9">
        <v>23</v>
      </c>
      <c r="E22" s="9">
        <v>0</v>
      </c>
      <c r="F22" s="28">
        <f>E22/D22</f>
        <v>0</v>
      </c>
    </row>
    <row r="23" spans="1:6" ht="21.75" customHeight="1">
      <c r="A23" s="134"/>
      <c r="B23" s="4" t="s">
        <v>7</v>
      </c>
      <c r="C23" s="1">
        <v>30</v>
      </c>
      <c r="D23" s="1">
        <v>98.1</v>
      </c>
      <c r="E23" s="1">
        <v>98.125</v>
      </c>
      <c r="F23" s="17">
        <f>E23/D23</f>
        <v>1.0002548419979613</v>
      </c>
    </row>
    <row r="24" spans="1:6" ht="23.25" customHeight="1" thickBot="1">
      <c r="A24" s="135"/>
      <c r="B24" s="80" t="s">
        <v>8</v>
      </c>
      <c r="C24" s="81">
        <f>C23-C22</f>
        <v>7</v>
      </c>
      <c r="D24" s="81">
        <f>D23-D22</f>
        <v>75.1</v>
      </c>
      <c r="E24" s="81">
        <f>E23-E22</f>
        <v>98.125</v>
      </c>
      <c r="F24" s="46">
        <f>E24/D24</f>
        <v>1.3065912117177099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93542</v>
      </c>
      <c r="D28" s="140"/>
      <c r="E28" s="39">
        <v>141542</v>
      </c>
      <c r="F28" s="40"/>
    </row>
    <row r="29" spans="1:6" ht="21.75" customHeight="1">
      <c r="A29" s="117"/>
      <c r="B29" s="11" t="s">
        <v>20</v>
      </c>
      <c r="C29" s="114">
        <v>218793.42</v>
      </c>
      <c r="D29" s="122"/>
      <c r="E29" s="41">
        <v>95821.65</v>
      </c>
      <c r="F29" s="42"/>
    </row>
    <row r="30" spans="1:6" ht="21.75" customHeight="1">
      <c r="A30" s="117"/>
      <c r="B30" s="11" t="s">
        <v>21</v>
      </c>
      <c r="C30" s="114">
        <v>0</v>
      </c>
      <c r="D30" s="122"/>
      <c r="E30" s="39">
        <v>0</v>
      </c>
      <c r="F30" s="43"/>
    </row>
    <row r="31" spans="1:6" ht="21.75" customHeight="1" thickBot="1">
      <c r="A31" s="118"/>
      <c r="B31" s="44" t="s">
        <v>23</v>
      </c>
      <c r="C31" s="108">
        <v>16579.24</v>
      </c>
      <c r="D31" s="109"/>
      <c r="E31" s="45">
        <v>15206.24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1968503937007874" right="0.15748031496062992" top="0.8661417322834646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46</v>
      </c>
      <c r="B1" s="124"/>
      <c r="C1" s="12" t="s">
        <v>9</v>
      </c>
      <c r="D1" s="12" t="s">
        <v>10</v>
      </c>
      <c r="E1" s="13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55">
        <v>2299</v>
      </c>
      <c r="D2" s="55">
        <v>2885.3</v>
      </c>
      <c r="E2" s="55">
        <v>2881.292</v>
      </c>
      <c r="F2" s="16">
        <f>E2/D2</f>
        <v>0.998610889682182</v>
      </c>
    </row>
    <row r="3" spans="1:6" ht="21.75" customHeight="1">
      <c r="A3" s="141"/>
      <c r="B3" s="4" t="s">
        <v>15</v>
      </c>
      <c r="C3" s="56"/>
      <c r="D3" s="56"/>
      <c r="E3" s="56"/>
      <c r="F3" s="17"/>
    </row>
    <row r="4" spans="1:6" ht="21.75" customHeight="1">
      <c r="A4" s="141"/>
      <c r="B4" s="4" t="s">
        <v>12</v>
      </c>
      <c r="C4" s="56">
        <v>25</v>
      </c>
      <c r="D4" s="56">
        <v>43.1</v>
      </c>
      <c r="E4" s="56">
        <v>43.1</v>
      </c>
      <c r="F4" s="17">
        <f aca="true" t="shared" si="0" ref="F4:F11">E4/D4</f>
        <v>1</v>
      </c>
    </row>
    <row r="5" spans="1:6" ht="21.75" customHeight="1">
      <c r="A5" s="141"/>
      <c r="B5" s="4" t="s">
        <v>13</v>
      </c>
      <c r="C5" s="56">
        <v>0</v>
      </c>
      <c r="D5" s="56">
        <v>3.9</v>
      </c>
      <c r="E5" s="56">
        <v>3.9</v>
      </c>
      <c r="F5" s="17">
        <f t="shared" si="0"/>
        <v>1</v>
      </c>
    </row>
    <row r="6" spans="1:6" ht="21.75" customHeight="1">
      <c r="A6" s="141"/>
      <c r="B6" s="4" t="s">
        <v>3</v>
      </c>
      <c r="C6" s="56">
        <v>900</v>
      </c>
      <c r="D6" s="56">
        <v>1469.4</v>
      </c>
      <c r="E6" s="56">
        <v>1469.204</v>
      </c>
      <c r="F6" s="17">
        <f t="shared" si="0"/>
        <v>0.9998666122226758</v>
      </c>
    </row>
    <row r="7" spans="1:6" ht="21.75" customHeight="1">
      <c r="A7" s="141"/>
      <c r="B7" s="4" t="s">
        <v>15</v>
      </c>
      <c r="C7" s="56"/>
      <c r="D7" s="56"/>
      <c r="E7" s="56"/>
      <c r="F7" s="17"/>
    </row>
    <row r="8" spans="1:6" ht="21.75" customHeight="1">
      <c r="A8" s="141"/>
      <c r="B8" s="4" t="s">
        <v>14</v>
      </c>
      <c r="C8" s="56">
        <v>0</v>
      </c>
      <c r="D8" s="56">
        <v>82.9</v>
      </c>
      <c r="E8" s="56">
        <v>82.832</v>
      </c>
      <c r="F8" s="17">
        <f t="shared" si="0"/>
        <v>0.999179734620024</v>
      </c>
    </row>
    <row r="9" spans="1:6" ht="21.75" customHeight="1">
      <c r="A9" s="141"/>
      <c r="B9" s="4" t="s">
        <v>18</v>
      </c>
      <c r="C9" s="56">
        <v>1399</v>
      </c>
      <c r="D9" s="56">
        <v>1415.9</v>
      </c>
      <c r="E9" s="56">
        <v>1415.9</v>
      </c>
      <c r="F9" s="17">
        <f t="shared" si="0"/>
        <v>1</v>
      </c>
    </row>
    <row r="10" spans="1:6" ht="21.75" customHeight="1">
      <c r="A10" s="141"/>
      <c r="B10" s="4" t="s">
        <v>15</v>
      </c>
      <c r="C10" s="56"/>
      <c r="D10" s="56"/>
      <c r="E10" s="56"/>
      <c r="F10" s="17"/>
    </row>
    <row r="11" spans="1:6" ht="21.75" customHeight="1">
      <c r="A11" s="141"/>
      <c r="B11" s="4" t="s">
        <v>74</v>
      </c>
      <c r="C11" s="56">
        <v>0</v>
      </c>
      <c r="D11" s="56">
        <v>14.4</v>
      </c>
      <c r="E11" s="56">
        <v>14.4</v>
      </c>
      <c r="F11" s="17">
        <f t="shared" si="0"/>
        <v>1</v>
      </c>
    </row>
    <row r="12" spans="1:6" ht="21.75" customHeight="1">
      <c r="A12" s="141"/>
      <c r="B12" s="4"/>
      <c r="C12" s="56"/>
      <c r="D12" s="56"/>
      <c r="E12" s="56"/>
      <c r="F12" s="17"/>
    </row>
    <row r="13" spans="1:6" ht="21.75" customHeight="1">
      <c r="A13" s="141"/>
      <c r="B13" s="4"/>
      <c r="C13" s="56"/>
      <c r="D13" s="56"/>
      <c r="E13" s="56"/>
      <c r="F13" s="17"/>
    </row>
    <row r="14" spans="1:6" ht="21.75" customHeight="1">
      <c r="A14" s="141"/>
      <c r="B14" s="4"/>
      <c r="C14" s="56"/>
      <c r="D14" s="56"/>
      <c r="E14" s="56"/>
      <c r="F14" s="17"/>
    </row>
    <row r="15" spans="1:6" ht="21.75" customHeight="1">
      <c r="A15" s="141"/>
      <c r="B15" s="4"/>
      <c r="C15" s="56"/>
      <c r="D15" s="56"/>
      <c r="E15" s="56"/>
      <c r="F15" s="17"/>
    </row>
    <row r="16" spans="1:6" ht="21.75" customHeight="1">
      <c r="A16" s="141"/>
      <c r="B16" s="4" t="s">
        <v>4</v>
      </c>
      <c r="C16" s="56">
        <v>0</v>
      </c>
      <c r="D16" s="56">
        <v>0</v>
      </c>
      <c r="E16" s="56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3.812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24.6</v>
      </c>
      <c r="D22" s="1">
        <v>26.5</v>
      </c>
      <c r="E22" s="1">
        <v>26.429</v>
      </c>
      <c r="F22" s="17">
        <f>E22/D22</f>
        <v>0.9973207547169811</v>
      </c>
    </row>
    <row r="23" spans="1:6" ht="21.75" customHeight="1">
      <c r="A23" s="134"/>
      <c r="B23" s="4" t="s">
        <v>7</v>
      </c>
      <c r="C23" s="1">
        <v>130.9</v>
      </c>
      <c r="D23" s="1">
        <v>162.2</v>
      </c>
      <c r="E23" s="1">
        <v>162.165</v>
      </c>
      <c r="F23" s="17">
        <f>E23/D23</f>
        <v>0.9997842170160296</v>
      </c>
    </row>
    <row r="24" spans="1:6" ht="23.25" customHeight="1" thickBot="1">
      <c r="A24" s="135"/>
      <c r="B24" s="80" t="s">
        <v>8</v>
      </c>
      <c r="C24" s="81">
        <f>C23-C22</f>
        <v>106.30000000000001</v>
      </c>
      <c r="D24" s="81">
        <f>D23-D22</f>
        <v>135.7</v>
      </c>
      <c r="E24" s="81">
        <f>E23-E22</f>
        <v>135.736</v>
      </c>
      <c r="F24" s="82">
        <f>E24/D24</f>
        <v>1.000265291083272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146646.76</v>
      </c>
      <c r="D28" s="140"/>
      <c r="E28" s="39">
        <v>172314.76</v>
      </c>
      <c r="F28" s="40"/>
    </row>
    <row r="29" spans="1:6" ht="21.75" customHeight="1">
      <c r="A29" s="117"/>
      <c r="B29" s="11" t="s">
        <v>20</v>
      </c>
      <c r="C29" s="114">
        <v>193629.23</v>
      </c>
      <c r="D29" s="122"/>
      <c r="E29" s="41">
        <v>274786.35</v>
      </c>
      <c r="F29" s="42"/>
    </row>
    <row r="30" spans="1:6" ht="21.75" customHeight="1">
      <c r="A30" s="117"/>
      <c r="B30" s="11" t="s">
        <v>21</v>
      </c>
      <c r="C30" s="114">
        <v>51417</v>
      </c>
      <c r="D30" s="122"/>
      <c r="E30" s="39">
        <v>51417</v>
      </c>
      <c r="F30" s="43"/>
    </row>
    <row r="31" spans="1:6" ht="21.75" customHeight="1" thickBot="1">
      <c r="A31" s="118"/>
      <c r="B31" s="44" t="s">
        <v>23</v>
      </c>
      <c r="C31" s="108">
        <v>126759.06</v>
      </c>
      <c r="D31" s="109"/>
      <c r="E31" s="45">
        <v>132743.1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2755905511811024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48" customWidth="1"/>
    <col min="5" max="5" width="13.421875" style="48" customWidth="1"/>
    <col min="6" max="6" width="10.140625" style="58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47</v>
      </c>
      <c r="B1" s="124"/>
      <c r="C1" s="63" t="s">
        <v>9</v>
      </c>
      <c r="D1" s="63" t="s">
        <v>10</v>
      </c>
      <c r="E1" s="64" t="s">
        <v>70</v>
      </c>
      <c r="F1" s="57" t="s">
        <v>11</v>
      </c>
    </row>
    <row r="2" spans="1:6" ht="21.75" customHeight="1" thickTop="1">
      <c r="A2" s="141" t="s">
        <v>0</v>
      </c>
      <c r="B2" s="3" t="s">
        <v>1</v>
      </c>
      <c r="C2" s="2">
        <v>1635</v>
      </c>
      <c r="D2" s="2">
        <v>1834.3</v>
      </c>
      <c r="E2" s="2">
        <v>1831.138</v>
      </c>
      <c r="F2" s="16">
        <f>E2/D2</f>
        <v>0.9982761816496756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14</v>
      </c>
      <c r="D4" s="1">
        <v>10.9</v>
      </c>
      <c r="E4" s="1">
        <v>10.9</v>
      </c>
      <c r="F4" s="17">
        <f aca="true" t="shared" si="0" ref="F4:F12">E4/D4</f>
        <v>1</v>
      </c>
    </row>
    <row r="5" spans="1:6" ht="21.75" customHeight="1">
      <c r="A5" s="141"/>
      <c r="B5" s="4" t="s">
        <v>13</v>
      </c>
      <c r="C5" s="1">
        <v>0</v>
      </c>
      <c r="D5" s="1">
        <v>4</v>
      </c>
      <c r="E5" s="1">
        <v>4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785</v>
      </c>
      <c r="D6" s="1">
        <v>967.2</v>
      </c>
      <c r="E6" s="1">
        <v>967.378</v>
      </c>
      <c r="F6" s="17">
        <f t="shared" si="0"/>
        <v>1.0001840363937138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175.3</v>
      </c>
      <c r="E8" s="1">
        <v>175.259</v>
      </c>
      <c r="F8" s="17">
        <f t="shared" si="0"/>
        <v>0.9997661152310324</v>
      </c>
    </row>
    <row r="9" spans="1:6" ht="21.75" customHeight="1">
      <c r="A9" s="141"/>
      <c r="B9" s="4" t="s">
        <v>18</v>
      </c>
      <c r="C9" s="1">
        <v>850</v>
      </c>
      <c r="D9" s="1">
        <v>867.1</v>
      </c>
      <c r="E9" s="1">
        <v>867.1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14.9</v>
      </c>
      <c r="E11" s="1">
        <v>14.9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 t="e">
        <f t="shared" si="0"/>
        <v>#DIV/0!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3.34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/>
    </row>
    <row r="21" spans="1:6" ht="21.75" customHeight="1" thickBot="1">
      <c r="A21" s="24"/>
      <c r="B21" s="25"/>
      <c r="C21" s="54"/>
      <c r="D21" s="54"/>
      <c r="E21" s="54"/>
      <c r="F21" s="51"/>
    </row>
    <row r="22" spans="1:7" ht="21.75" customHeight="1">
      <c r="A22" s="133" t="s">
        <v>22</v>
      </c>
      <c r="B22" s="4" t="s">
        <v>6</v>
      </c>
      <c r="C22" s="1">
        <v>3</v>
      </c>
      <c r="D22" s="1">
        <v>3.1</v>
      </c>
      <c r="E22" s="1">
        <v>3.09</v>
      </c>
      <c r="F22" s="17">
        <f>E22/D22</f>
        <v>0.996774193548387</v>
      </c>
      <c r="G22" s="86"/>
    </row>
    <row r="23" spans="1:6" ht="21.75" customHeight="1">
      <c r="A23" s="134"/>
      <c r="B23" s="4" t="s">
        <v>7</v>
      </c>
      <c r="C23" s="1">
        <v>35</v>
      </c>
      <c r="D23" s="1">
        <v>65.5</v>
      </c>
      <c r="E23" s="1">
        <v>65.442</v>
      </c>
      <c r="F23" s="17">
        <f>E23/D23</f>
        <v>0.9991145038167938</v>
      </c>
    </row>
    <row r="24" spans="1:6" ht="23.25" customHeight="1" thickBot="1">
      <c r="A24" s="135"/>
      <c r="B24" s="80" t="s">
        <v>8</v>
      </c>
      <c r="C24" s="81">
        <f>C23-C22</f>
        <v>32</v>
      </c>
      <c r="D24" s="81">
        <f>D23-D22</f>
        <v>62.4</v>
      </c>
      <c r="E24" s="81">
        <f>E23-E22</f>
        <v>62.35199999999999</v>
      </c>
      <c r="F24" s="82">
        <f>E24/D24</f>
        <v>0.999230769230769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39438.35</v>
      </c>
      <c r="D28" s="140"/>
      <c r="E28" s="39">
        <v>49256.75</v>
      </c>
      <c r="F28" s="40"/>
    </row>
    <row r="29" spans="1:6" ht="21.75" customHeight="1">
      <c r="A29" s="117"/>
      <c r="B29" s="11" t="s">
        <v>20</v>
      </c>
      <c r="C29" s="114">
        <v>227204.35</v>
      </c>
      <c r="D29" s="122"/>
      <c r="E29" s="41">
        <v>165573.16</v>
      </c>
      <c r="F29" s="42"/>
    </row>
    <row r="30" spans="1:6" ht="21.75" customHeight="1">
      <c r="A30" s="117"/>
      <c r="B30" s="11" t="s">
        <v>21</v>
      </c>
      <c r="C30" s="114">
        <v>21128</v>
      </c>
      <c r="D30" s="122"/>
      <c r="E30" s="39">
        <v>21128</v>
      </c>
      <c r="F30" s="43"/>
    </row>
    <row r="31" spans="1:6" ht="21.75" customHeight="1" thickBot="1">
      <c r="A31" s="118"/>
      <c r="B31" s="44" t="s">
        <v>23</v>
      </c>
      <c r="C31" s="108">
        <v>66673.6</v>
      </c>
      <c r="D31" s="109"/>
      <c r="E31" s="45">
        <v>81358.72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2755905511811024" right="0.2755905511811024" top="0.787401574803149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48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2119.5</v>
      </c>
      <c r="D2" s="2">
        <v>2713.15</v>
      </c>
      <c r="E2" s="2">
        <v>2713.059</v>
      </c>
      <c r="F2" s="16">
        <f>E2/D2</f>
        <v>0.9999664596502221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64</v>
      </c>
      <c r="D4" s="1">
        <v>172.4</v>
      </c>
      <c r="E4" s="1">
        <v>172.41</v>
      </c>
      <c r="F4" s="17">
        <f aca="true" t="shared" si="0" ref="F4:F12">E4/D4</f>
        <v>1.000058004640371</v>
      </c>
    </row>
    <row r="5" spans="1:6" ht="21.75" customHeight="1">
      <c r="A5" s="141"/>
      <c r="B5" s="4" t="s">
        <v>13</v>
      </c>
      <c r="C5" s="1">
        <v>0</v>
      </c>
      <c r="D5" s="1">
        <v>32.5</v>
      </c>
      <c r="E5" s="1">
        <v>32.483</v>
      </c>
      <c r="F5" s="17">
        <f t="shared" si="0"/>
        <v>0.9994769230769229</v>
      </c>
    </row>
    <row r="6" spans="1:6" ht="21.75" customHeight="1">
      <c r="A6" s="141"/>
      <c r="B6" s="4" t="s">
        <v>3</v>
      </c>
      <c r="C6" s="1">
        <v>840</v>
      </c>
      <c r="D6" s="1">
        <v>1413.95</v>
      </c>
      <c r="E6" s="1">
        <v>1413.859</v>
      </c>
      <c r="F6" s="17">
        <f t="shared" si="0"/>
        <v>0.9999356412885886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165.9</v>
      </c>
      <c r="E8" s="1">
        <v>165.883</v>
      </c>
      <c r="F8" s="17">
        <f t="shared" si="0"/>
        <v>0.9998975286317059</v>
      </c>
    </row>
    <row r="9" spans="1:6" ht="21.75" customHeight="1">
      <c r="A9" s="141"/>
      <c r="B9" s="4" t="s">
        <v>18</v>
      </c>
      <c r="C9" s="1">
        <v>1279.5</v>
      </c>
      <c r="D9" s="1">
        <v>1299.2</v>
      </c>
      <c r="E9" s="1">
        <v>1299.2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17.7</v>
      </c>
      <c r="E11" s="1">
        <v>17.7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 t="e">
        <f t="shared" si="0"/>
        <v>#DIV/0!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/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6</v>
      </c>
      <c r="D22" s="1">
        <v>73.5</v>
      </c>
      <c r="E22" s="1">
        <v>73.546</v>
      </c>
      <c r="F22" s="17">
        <f>E22/D22</f>
        <v>1.0006258503401362</v>
      </c>
    </row>
    <row r="23" spans="1:6" ht="21.75" customHeight="1">
      <c r="A23" s="134"/>
      <c r="B23" s="4" t="s">
        <v>7</v>
      </c>
      <c r="C23" s="1">
        <v>40</v>
      </c>
      <c r="D23" s="1">
        <v>78.1</v>
      </c>
      <c r="E23" s="1">
        <v>78.104</v>
      </c>
      <c r="F23" s="17">
        <f>E23/D23</f>
        <v>1.0000512163892445</v>
      </c>
    </row>
    <row r="24" spans="1:6" ht="23.25" customHeight="1" thickBot="1">
      <c r="A24" s="135"/>
      <c r="B24" s="80" t="s">
        <v>8</v>
      </c>
      <c r="C24" s="81">
        <f>C23-C22</f>
        <v>34</v>
      </c>
      <c r="D24" s="81">
        <f>D23-D22</f>
        <v>4.599999999999994</v>
      </c>
      <c r="E24" s="81">
        <f>E23-E22</f>
        <v>4.557999999999993</v>
      </c>
      <c r="F24" s="82">
        <f>E24/D24</f>
        <v>0.990869565217391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111810</v>
      </c>
      <c r="D28" s="140"/>
      <c r="E28" s="39">
        <v>83800</v>
      </c>
      <c r="F28" s="40"/>
    </row>
    <row r="29" spans="1:6" ht="21.75" customHeight="1">
      <c r="A29" s="117"/>
      <c r="B29" s="11" t="s">
        <v>20</v>
      </c>
      <c r="C29" s="114">
        <v>237800.09</v>
      </c>
      <c r="D29" s="122"/>
      <c r="E29" s="41">
        <v>160698.45</v>
      </c>
      <c r="F29" s="42"/>
    </row>
    <row r="30" spans="1:6" ht="21.75" customHeight="1">
      <c r="A30" s="117"/>
      <c r="B30" s="11" t="s">
        <v>21</v>
      </c>
      <c r="C30" s="114">
        <v>411864</v>
      </c>
      <c r="D30" s="122"/>
      <c r="E30" s="39">
        <v>457549</v>
      </c>
      <c r="F30" s="43"/>
    </row>
    <row r="31" spans="1:6" ht="21.75" customHeight="1" thickBot="1">
      <c r="A31" s="118"/>
      <c r="B31" s="44" t="s">
        <v>23</v>
      </c>
      <c r="C31" s="108">
        <v>51451.16</v>
      </c>
      <c r="D31" s="109"/>
      <c r="E31" s="45">
        <v>57076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2362204724409449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49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1790</v>
      </c>
      <c r="D2" s="2">
        <v>2133.6</v>
      </c>
      <c r="E2" s="2">
        <v>1996.845</v>
      </c>
      <c r="F2" s="16">
        <f>E2/D2</f>
        <v>0.935904105736783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10</v>
      </c>
      <c r="D4" s="1">
        <v>52.2</v>
      </c>
      <c r="E4" s="1">
        <v>52.2</v>
      </c>
      <c r="F4" s="17">
        <f aca="true" t="shared" si="0" ref="F4:F12">E4/D4</f>
        <v>1</v>
      </c>
    </row>
    <row r="5" spans="1:6" ht="21.75" customHeight="1">
      <c r="A5" s="141"/>
      <c r="B5" s="4" t="s">
        <v>13</v>
      </c>
      <c r="C5" s="1">
        <v>0</v>
      </c>
      <c r="D5" s="1">
        <v>15.5</v>
      </c>
      <c r="E5" s="1">
        <v>15.48</v>
      </c>
      <c r="F5" s="17">
        <f t="shared" si="0"/>
        <v>0.9987096774193549</v>
      </c>
    </row>
    <row r="6" spans="1:6" ht="21.75" customHeight="1">
      <c r="A6" s="141"/>
      <c r="B6" s="4" t="s">
        <v>3</v>
      </c>
      <c r="C6" s="1">
        <v>723</v>
      </c>
      <c r="D6" s="1">
        <v>945.8</v>
      </c>
      <c r="E6" s="1">
        <v>945.79</v>
      </c>
      <c r="F6" s="17">
        <f t="shared" si="0"/>
        <v>0.9999894269401565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28.5</v>
      </c>
      <c r="E8" s="1">
        <v>28.5</v>
      </c>
      <c r="F8" s="17">
        <f t="shared" si="0"/>
        <v>1</v>
      </c>
    </row>
    <row r="9" spans="1:6" ht="21.75" customHeight="1">
      <c r="A9" s="141"/>
      <c r="B9" s="4" t="s">
        <v>18</v>
      </c>
      <c r="C9" s="1">
        <v>1067</v>
      </c>
      <c r="D9" s="1">
        <v>1187.8</v>
      </c>
      <c r="E9" s="1">
        <v>1187.8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18.8</v>
      </c>
      <c r="E11" s="1">
        <v>18.8</v>
      </c>
      <c r="F11" s="17">
        <f t="shared" si="0"/>
        <v>1</v>
      </c>
    </row>
    <row r="12" spans="1:6" ht="21.75" customHeight="1">
      <c r="A12" s="141"/>
      <c r="B12" s="4" t="s">
        <v>76</v>
      </c>
      <c r="C12" s="1">
        <v>0</v>
      </c>
      <c r="D12" s="1">
        <v>100</v>
      </c>
      <c r="E12" s="1">
        <v>100</v>
      </c>
      <c r="F12" s="17">
        <f t="shared" si="0"/>
        <v>1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136.745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15</v>
      </c>
      <c r="D22" s="1">
        <v>15</v>
      </c>
      <c r="E22" s="1">
        <v>15.038</v>
      </c>
      <c r="F22" s="17">
        <f>E22/D22</f>
        <v>1.0025333333333333</v>
      </c>
    </row>
    <row r="23" spans="1:6" ht="21.75" customHeight="1">
      <c r="A23" s="134"/>
      <c r="B23" s="4" t="s">
        <v>7</v>
      </c>
      <c r="C23" s="1">
        <v>30</v>
      </c>
      <c r="D23" s="1">
        <v>76.6</v>
      </c>
      <c r="E23" s="1">
        <v>76.629</v>
      </c>
      <c r="F23" s="17">
        <f>E23/D23</f>
        <v>1.000378590078329</v>
      </c>
    </row>
    <row r="24" spans="1:6" ht="23.25" customHeight="1" thickBot="1">
      <c r="A24" s="135"/>
      <c r="B24" s="80" t="s">
        <v>8</v>
      </c>
      <c r="C24" s="81">
        <f>C23-C22</f>
        <v>15</v>
      </c>
      <c r="D24" s="81">
        <f>D23-D22</f>
        <v>61.599999999999994</v>
      </c>
      <c r="E24" s="81">
        <f>E23-E22</f>
        <v>61.59100000000001</v>
      </c>
      <c r="F24" s="82">
        <f>E24/D24</f>
        <v>0.9998538961038963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280</v>
      </c>
      <c r="D28" s="140"/>
      <c r="E28" s="39">
        <v>1780</v>
      </c>
      <c r="F28" s="40"/>
    </row>
    <row r="29" spans="1:6" ht="21.75" customHeight="1">
      <c r="A29" s="117"/>
      <c r="B29" s="11" t="s">
        <v>20</v>
      </c>
      <c r="C29" s="114">
        <v>39.44</v>
      </c>
      <c r="D29" s="122"/>
      <c r="E29" s="41">
        <v>18525.44</v>
      </c>
      <c r="F29" s="42"/>
    </row>
    <row r="30" spans="1:6" ht="21.75" customHeight="1">
      <c r="A30" s="117"/>
      <c r="B30" s="11" t="s">
        <v>21</v>
      </c>
      <c r="C30" s="114">
        <v>128443</v>
      </c>
      <c r="D30" s="122"/>
      <c r="E30" s="39">
        <v>199398</v>
      </c>
      <c r="F30" s="43"/>
    </row>
    <row r="31" spans="1:6" ht="21.75" customHeight="1" thickBot="1">
      <c r="A31" s="118"/>
      <c r="B31" s="44" t="s">
        <v>23</v>
      </c>
      <c r="C31" s="108">
        <v>24378.28</v>
      </c>
      <c r="D31" s="109"/>
      <c r="E31" s="45">
        <v>24772.26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2755905511811024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851562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50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1538.6</v>
      </c>
      <c r="D2" s="2">
        <v>2225.3</v>
      </c>
      <c r="E2" s="2">
        <v>2224.951</v>
      </c>
      <c r="F2" s="16">
        <f>E2/D2</f>
        <v>0.9998431672134094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24</v>
      </c>
      <c r="D4" s="1">
        <v>11.7</v>
      </c>
      <c r="E4" s="1">
        <v>11.7</v>
      </c>
      <c r="F4" s="17">
        <f aca="true" t="shared" si="0" ref="F4:F16">E4/D4</f>
        <v>1</v>
      </c>
    </row>
    <row r="5" spans="1:6" ht="21.75" customHeight="1">
      <c r="A5" s="141"/>
      <c r="B5" s="4" t="s">
        <v>13</v>
      </c>
      <c r="C5" s="1">
        <v>7</v>
      </c>
      <c r="D5" s="1">
        <v>4.3</v>
      </c>
      <c r="E5" s="1">
        <v>4.3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523</v>
      </c>
      <c r="D6" s="1">
        <v>942.1</v>
      </c>
      <c r="E6" s="1">
        <v>941.751</v>
      </c>
      <c r="F6" s="17">
        <f t="shared" si="0"/>
        <v>0.9996295510030782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107.2</v>
      </c>
      <c r="E8" s="1">
        <v>107.2</v>
      </c>
      <c r="F8" s="17">
        <f t="shared" si="0"/>
        <v>1</v>
      </c>
    </row>
    <row r="9" spans="1:6" ht="21.75" customHeight="1">
      <c r="A9" s="141"/>
      <c r="B9" s="4" t="s">
        <v>18</v>
      </c>
      <c r="C9" s="1">
        <v>1015.6</v>
      </c>
      <c r="D9" s="1">
        <v>1233.2</v>
      </c>
      <c r="E9" s="1">
        <v>1233.2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16</v>
      </c>
      <c r="E11" s="1">
        <v>16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/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50</v>
      </c>
      <c r="E16" s="1">
        <v>50</v>
      </c>
      <c r="F16" s="17">
        <f t="shared" si="0"/>
        <v>1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f>E6+E9+E16+E17-E2</f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0</v>
      </c>
      <c r="D22" s="1">
        <v>21.99</v>
      </c>
      <c r="E22" s="1">
        <v>19.904</v>
      </c>
      <c r="F22" s="17">
        <f>E22/D22</f>
        <v>0.9051386994088223</v>
      </c>
    </row>
    <row r="23" spans="1:6" ht="21.75" customHeight="1">
      <c r="A23" s="134"/>
      <c r="B23" s="4" t="s">
        <v>7</v>
      </c>
      <c r="C23" s="1">
        <v>30</v>
      </c>
      <c r="D23" s="1">
        <v>63.9</v>
      </c>
      <c r="E23" s="1">
        <v>63.901</v>
      </c>
      <c r="F23" s="17">
        <f>E23/D23</f>
        <v>1.0000156494522692</v>
      </c>
    </row>
    <row r="24" spans="1:6" ht="23.25" customHeight="1" thickBot="1">
      <c r="A24" s="135"/>
      <c r="B24" s="80" t="s">
        <v>8</v>
      </c>
      <c r="C24" s="81">
        <f>C23-C22</f>
        <v>30</v>
      </c>
      <c r="D24" s="81">
        <f>D23-D22</f>
        <v>41.91</v>
      </c>
      <c r="E24" s="81">
        <f>E23-E22</f>
        <v>43.997</v>
      </c>
      <c r="F24" s="82">
        <f>E24/D24</f>
        <v>1.0497971844428537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55538.02</v>
      </c>
      <c r="D28" s="140"/>
      <c r="E28" s="39">
        <v>58653.52</v>
      </c>
      <c r="F28" s="40"/>
    </row>
    <row r="29" spans="1:6" ht="21.75" customHeight="1">
      <c r="A29" s="117"/>
      <c r="B29" s="11" t="s">
        <v>20</v>
      </c>
      <c r="C29" s="114">
        <v>167059.17</v>
      </c>
      <c r="D29" s="122"/>
      <c r="E29" s="41">
        <v>129859.17</v>
      </c>
      <c r="F29" s="42"/>
    </row>
    <row r="30" spans="1:6" ht="21.75" customHeight="1">
      <c r="A30" s="117"/>
      <c r="B30" s="11" t="s">
        <v>21</v>
      </c>
      <c r="C30" s="114">
        <v>451354</v>
      </c>
      <c r="D30" s="122"/>
      <c r="E30" s="39">
        <v>243606</v>
      </c>
      <c r="F30" s="43"/>
    </row>
    <row r="31" spans="1:6" ht="21.75" customHeight="1" thickBot="1">
      <c r="A31" s="118"/>
      <c r="B31" s="44" t="s">
        <v>23</v>
      </c>
      <c r="C31" s="108">
        <v>16284.8</v>
      </c>
      <c r="D31" s="109"/>
      <c r="E31" s="45">
        <v>25034.8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27" right="0.1968503937007874" top="0.787401574803149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51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1934</v>
      </c>
      <c r="D2" s="2">
        <v>2116.9</v>
      </c>
      <c r="E2" s="2">
        <v>1984.291</v>
      </c>
      <c r="F2" s="16">
        <f>E2/D2</f>
        <v>0.9373569842694506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190</v>
      </c>
      <c r="D4" s="1">
        <v>189</v>
      </c>
      <c r="E4" s="1">
        <v>189.02</v>
      </c>
      <c r="F4" s="17">
        <f aca="true" t="shared" si="0" ref="F4:F11">E4/D4</f>
        <v>1.0001058201058202</v>
      </c>
    </row>
    <row r="5" spans="1:6" ht="21.75" customHeight="1">
      <c r="A5" s="141"/>
      <c r="B5" s="4" t="s">
        <v>13</v>
      </c>
      <c r="C5" s="1">
        <v>60</v>
      </c>
      <c r="D5" s="1">
        <v>60.3</v>
      </c>
      <c r="E5" s="1">
        <v>60.262</v>
      </c>
      <c r="F5" s="17">
        <f t="shared" si="0"/>
        <v>0.9993698175787729</v>
      </c>
    </row>
    <row r="6" spans="1:6" ht="21.75" customHeight="1">
      <c r="A6" s="141"/>
      <c r="B6" s="4" t="s">
        <v>3</v>
      </c>
      <c r="C6" s="1">
        <v>722</v>
      </c>
      <c r="D6" s="1">
        <v>885.9</v>
      </c>
      <c r="E6" s="1">
        <v>885.836</v>
      </c>
      <c r="F6" s="17">
        <f t="shared" si="0"/>
        <v>0.9999277570831923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64.1</v>
      </c>
      <c r="E8" s="1">
        <v>64.088</v>
      </c>
      <c r="F8" s="17">
        <f t="shared" si="0"/>
        <v>0.9998127925117004</v>
      </c>
    </row>
    <row r="9" spans="1:6" ht="21.75" customHeight="1">
      <c r="A9" s="141"/>
      <c r="B9" s="4" t="s">
        <v>18</v>
      </c>
      <c r="C9" s="1">
        <v>1212</v>
      </c>
      <c r="D9" s="1">
        <v>1231</v>
      </c>
      <c r="E9" s="1">
        <v>1231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17.5</v>
      </c>
      <c r="E11" s="1">
        <v>17.5</v>
      </c>
      <c r="F11" s="17">
        <f t="shared" si="0"/>
        <v>1</v>
      </c>
    </row>
    <row r="12" spans="1:6" ht="21.75" customHeight="1">
      <c r="A12" s="141"/>
      <c r="B12" s="4"/>
      <c r="C12" s="1"/>
      <c r="D12" s="1"/>
      <c r="E12" s="1"/>
      <c r="F12" s="17"/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132.545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160</v>
      </c>
      <c r="D22" s="1">
        <v>186.5</v>
      </c>
      <c r="E22" s="1">
        <v>186.542</v>
      </c>
      <c r="F22" s="17">
        <f>E22/D22</f>
        <v>1.000225201072386</v>
      </c>
    </row>
    <row r="23" spans="1:6" ht="21.75" customHeight="1">
      <c r="A23" s="134"/>
      <c r="B23" s="4" t="s">
        <v>7</v>
      </c>
      <c r="C23" s="1">
        <v>204</v>
      </c>
      <c r="D23" s="1">
        <v>301.9</v>
      </c>
      <c r="E23" s="1">
        <v>301.916</v>
      </c>
      <c r="F23" s="17">
        <f>E23/D23</f>
        <v>1.0000529976813515</v>
      </c>
    </row>
    <row r="24" spans="1:6" ht="23.25" customHeight="1" thickBot="1">
      <c r="A24" s="135"/>
      <c r="B24" s="80" t="s">
        <v>8</v>
      </c>
      <c r="C24" s="81">
        <f>C23-C22</f>
        <v>44</v>
      </c>
      <c r="D24" s="81">
        <f>D23-D22</f>
        <v>115.39999999999998</v>
      </c>
      <c r="E24" s="81">
        <f>E23-E22</f>
        <v>115.374</v>
      </c>
      <c r="F24" s="82">
        <f>E24/D24</f>
        <v>0.9997746967071058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4369</v>
      </c>
      <c r="D28" s="140"/>
      <c r="E28" s="39">
        <v>44369</v>
      </c>
      <c r="F28" s="40"/>
    </row>
    <row r="29" spans="1:6" ht="21.75" customHeight="1">
      <c r="A29" s="117"/>
      <c r="B29" s="11" t="s">
        <v>20</v>
      </c>
      <c r="C29" s="114">
        <v>302445.27</v>
      </c>
      <c r="D29" s="122"/>
      <c r="E29" s="41">
        <v>296269.99</v>
      </c>
      <c r="F29" s="42"/>
    </row>
    <row r="30" spans="1:6" ht="21.75" customHeight="1">
      <c r="A30" s="117"/>
      <c r="B30" s="11" t="s">
        <v>21</v>
      </c>
      <c r="C30" s="114">
        <v>0</v>
      </c>
      <c r="D30" s="122"/>
      <c r="E30" s="39">
        <v>0</v>
      </c>
      <c r="F30" s="43"/>
    </row>
    <row r="31" spans="1:6" ht="21.75" customHeight="1" thickBot="1">
      <c r="A31" s="118"/>
      <c r="B31" s="44" t="s">
        <v>23</v>
      </c>
      <c r="C31" s="108">
        <v>16818.99</v>
      </c>
      <c r="D31" s="109"/>
      <c r="E31" s="45">
        <v>26226.67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31496062992125984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52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1703</v>
      </c>
      <c r="D2" s="2">
        <v>3246.95</v>
      </c>
      <c r="E2" s="2">
        <v>3118.953</v>
      </c>
      <c r="F2" s="16">
        <f>E2/D2</f>
        <v>0.9605793128936387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25</v>
      </c>
      <c r="D4" s="1">
        <v>415.3</v>
      </c>
      <c r="E4" s="1">
        <v>415.3</v>
      </c>
      <c r="F4" s="17">
        <f aca="true" t="shared" si="0" ref="F4:F16">E4/D4</f>
        <v>1</v>
      </c>
    </row>
    <row r="5" spans="1:6" ht="21.75" customHeight="1">
      <c r="A5" s="141"/>
      <c r="B5" s="4" t="s">
        <v>13</v>
      </c>
      <c r="C5" s="1">
        <v>0</v>
      </c>
      <c r="D5" s="1">
        <v>146.4</v>
      </c>
      <c r="E5" s="1">
        <v>146.4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550</v>
      </c>
      <c r="D6" s="1">
        <v>1189.95</v>
      </c>
      <c r="E6" s="1">
        <v>1189.953</v>
      </c>
      <c r="F6" s="17">
        <f t="shared" si="0"/>
        <v>1.0000025211143324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191.81</v>
      </c>
      <c r="E8" s="1">
        <v>191.813</v>
      </c>
      <c r="F8" s="17">
        <f t="shared" si="0"/>
        <v>1.0000156404775558</v>
      </c>
    </row>
    <row r="9" spans="1:6" ht="21.75" customHeight="1">
      <c r="A9" s="141"/>
      <c r="B9" s="4" t="s">
        <v>18</v>
      </c>
      <c r="C9" s="1">
        <v>1153</v>
      </c>
      <c r="D9" s="1">
        <v>1972</v>
      </c>
      <c r="E9" s="1">
        <v>1972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77</v>
      </c>
      <c r="C11" s="1">
        <v>0</v>
      </c>
      <c r="D11" s="1">
        <v>150</v>
      </c>
      <c r="E11" s="1">
        <v>150</v>
      </c>
      <c r="F11" s="17">
        <f t="shared" si="0"/>
        <v>1</v>
      </c>
    </row>
    <row r="12" spans="1:6" ht="21.75" customHeight="1">
      <c r="A12" s="141"/>
      <c r="B12" s="4" t="s">
        <v>74</v>
      </c>
      <c r="C12" s="1">
        <v>0</v>
      </c>
      <c r="D12" s="1">
        <v>19.7</v>
      </c>
      <c r="E12" s="1">
        <v>19.7</v>
      </c>
      <c r="F12" s="17">
        <f t="shared" si="0"/>
        <v>1</v>
      </c>
    </row>
    <row r="13" spans="1:6" ht="21.75" customHeight="1">
      <c r="A13" s="141"/>
      <c r="B13" s="4" t="s">
        <v>78</v>
      </c>
      <c r="C13" s="1">
        <v>0</v>
      </c>
      <c r="D13" s="1">
        <v>128</v>
      </c>
      <c r="E13" s="1">
        <v>0</v>
      </c>
      <c r="F13" s="17">
        <f t="shared" si="0"/>
        <v>0</v>
      </c>
    </row>
    <row r="14" spans="1:6" ht="21.75" customHeight="1">
      <c r="A14" s="141"/>
      <c r="B14" s="4" t="s">
        <v>60</v>
      </c>
      <c r="C14" s="1">
        <v>0</v>
      </c>
      <c r="D14" s="1">
        <v>519.4</v>
      </c>
      <c r="E14" s="1">
        <v>519.4</v>
      </c>
      <c r="F14" s="17">
        <f t="shared" si="0"/>
        <v>1</v>
      </c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85</v>
      </c>
      <c r="E16" s="1">
        <v>85</v>
      </c>
      <c r="F16" s="17">
        <f t="shared" si="0"/>
        <v>1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79</v>
      </c>
      <c r="C18" s="126"/>
      <c r="D18" s="127"/>
      <c r="E18" s="99">
        <f>E6+E9+E16+E17-E2</f>
        <v>128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0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v>0</v>
      </c>
      <c r="F20" s="30">
        <v>0</v>
      </c>
    </row>
    <row r="21" spans="1:6" ht="21.75" customHeight="1" thickBot="1">
      <c r="A21" s="24"/>
      <c r="B21" s="161" t="s">
        <v>80</v>
      </c>
      <c r="C21" s="162"/>
      <c r="D21" s="162"/>
      <c r="E21" s="162"/>
      <c r="F21" s="162"/>
    </row>
    <row r="22" spans="1:6" ht="21.75" customHeight="1">
      <c r="A22" s="133" t="s">
        <v>22</v>
      </c>
      <c r="B22" s="4" t="s">
        <v>6</v>
      </c>
      <c r="C22" s="1">
        <v>5</v>
      </c>
      <c r="D22" s="1">
        <v>59.42</v>
      </c>
      <c r="E22" s="1">
        <v>59.419</v>
      </c>
      <c r="F22" s="17">
        <f>E22/D22</f>
        <v>0.9999831706496128</v>
      </c>
    </row>
    <row r="23" spans="1:6" ht="21.75" customHeight="1">
      <c r="A23" s="134"/>
      <c r="B23" s="4" t="s">
        <v>7</v>
      </c>
      <c r="C23" s="1">
        <v>60</v>
      </c>
      <c r="D23" s="1">
        <v>273.21</v>
      </c>
      <c r="E23" s="1">
        <v>273.215</v>
      </c>
      <c r="F23" s="17">
        <f>E23/D23</f>
        <v>1.0000183009406682</v>
      </c>
    </row>
    <row r="24" spans="1:6" ht="23.25" customHeight="1" thickBot="1">
      <c r="A24" s="135"/>
      <c r="B24" s="80" t="s">
        <v>8</v>
      </c>
      <c r="C24" s="81">
        <f>C23-C22</f>
        <v>55</v>
      </c>
      <c r="D24" s="81">
        <f>D23-D22</f>
        <v>213.78999999999996</v>
      </c>
      <c r="E24" s="81">
        <f>E23-E22</f>
        <v>213.796</v>
      </c>
      <c r="F24" s="82">
        <f>E24/D24</f>
        <v>1.0000280649235231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55246</v>
      </c>
      <c r="D28" s="140"/>
      <c r="E28" s="39">
        <v>75246</v>
      </c>
      <c r="F28" s="40"/>
    </row>
    <row r="29" spans="1:6" ht="21.75" customHeight="1">
      <c r="A29" s="117"/>
      <c r="B29" s="11" t="s">
        <v>20</v>
      </c>
      <c r="C29" s="114">
        <v>142948.94</v>
      </c>
      <c r="D29" s="122"/>
      <c r="E29" s="41">
        <v>181880.04</v>
      </c>
      <c r="F29" s="42"/>
    </row>
    <row r="30" spans="1:6" ht="21.75" customHeight="1">
      <c r="A30" s="117"/>
      <c r="B30" s="11" t="s">
        <v>21</v>
      </c>
      <c r="C30" s="114">
        <v>0</v>
      </c>
      <c r="D30" s="122"/>
      <c r="E30" s="39">
        <v>0</v>
      </c>
      <c r="F30" s="43"/>
    </row>
    <row r="31" spans="1:6" ht="21.75" customHeight="1" thickBot="1">
      <c r="A31" s="118"/>
      <c r="B31" s="44" t="s">
        <v>23</v>
      </c>
      <c r="C31" s="108">
        <v>40835.1</v>
      </c>
      <c r="D31" s="109"/>
      <c r="E31" s="45">
        <v>67474.1</v>
      </c>
      <c r="F31" s="46"/>
    </row>
  </sheetData>
  <sheetProtection/>
  <mergeCells count="14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  <mergeCell ref="B21:F21"/>
  </mergeCells>
  <printOptions horizontalCentered="1"/>
  <pageMargins left="0.15748031496062992" right="0.1968503937007874" top="0.7480314960629921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82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1600.8</v>
      </c>
      <c r="D2" s="2">
        <v>1913.55</v>
      </c>
      <c r="E2" s="2">
        <v>1820.818</v>
      </c>
      <c r="F2" s="16">
        <f>E2/D2</f>
        <v>0.9515392856209662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65</v>
      </c>
      <c r="C4" s="1">
        <v>45</v>
      </c>
      <c r="D4" s="1">
        <v>85.95</v>
      </c>
      <c r="E4" s="1">
        <v>85.913</v>
      </c>
      <c r="F4" s="17">
        <f aca="true" t="shared" si="0" ref="F4:F12">E4/D4</f>
        <v>0.9995695171611402</v>
      </c>
    </row>
    <row r="5" spans="1:6" ht="21.75" customHeight="1">
      <c r="A5" s="141"/>
      <c r="B5" s="4" t="s">
        <v>13</v>
      </c>
      <c r="C5" s="1">
        <v>0</v>
      </c>
      <c r="D5" s="1">
        <v>11.7</v>
      </c>
      <c r="E5" s="1">
        <v>11.684</v>
      </c>
      <c r="F5" s="17">
        <f t="shared" si="0"/>
        <v>0.9986324786324786</v>
      </c>
    </row>
    <row r="6" spans="1:6" ht="21.75" customHeight="1">
      <c r="A6" s="141"/>
      <c r="B6" s="4" t="s">
        <v>3</v>
      </c>
      <c r="C6" s="1">
        <v>700</v>
      </c>
      <c r="D6" s="1">
        <v>794.85</v>
      </c>
      <c r="E6" s="1">
        <v>794.776</v>
      </c>
      <c r="F6" s="17">
        <f t="shared" si="0"/>
        <v>0.9999069006730829</v>
      </c>
    </row>
    <row r="7" spans="1:6" ht="21.75" customHeight="1">
      <c r="A7" s="141"/>
      <c r="B7" s="4" t="s">
        <v>15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>
        <v>0</v>
      </c>
      <c r="D8" s="1">
        <v>67.2</v>
      </c>
      <c r="E8" s="1">
        <v>67.19</v>
      </c>
      <c r="F8" s="17">
        <f t="shared" si="0"/>
        <v>0.9998511904761904</v>
      </c>
    </row>
    <row r="9" spans="1:6" ht="21.75" customHeight="1">
      <c r="A9" s="141"/>
      <c r="B9" s="4" t="s">
        <v>18</v>
      </c>
      <c r="C9" s="1">
        <v>900.8</v>
      </c>
      <c r="D9" s="1">
        <v>1118.7</v>
      </c>
      <c r="E9" s="1">
        <v>1118.7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74</v>
      </c>
      <c r="C11" s="1">
        <v>0</v>
      </c>
      <c r="D11" s="1">
        <v>16.4</v>
      </c>
      <c r="E11" s="1">
        <v>16.4</v>
      </c>
      <c r="F11" s="17">
        <f t="shared" si="0"/>
        <v>1</v>
      </c>
    </row>
    <row r="12" spans="1:6" ht="21.75" customHeight="1">
      <c r="A12" s="141"/>
      <c r="B12" s="4" t="s">
        <v>81</v>
      </c>
      <c r="C12" s="1">
        <v>0</v>
      </c>
      <c r="D12" s="1">
        <v>200</v>
      </c>
      <c r="E12" s="1">
        <v>200</v>
      </c>
      <c r="F12" s="17">
        <f t="shared" si="0"/>
        <v>1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 t="s">
        <v>4</v>
      </c>
      <c r="C16" s="1">
        <v>0</v>
      </c>
      <c r="D16" s="1">
        <v>0</v>
      </c>
      <c r="E16" s="1">
        <v>0</v>
      </c>
      <c r="F16" s="17">
        <v>0</v>
      </c>
    </row>
    <row r="17" spans="1:6" ht="21.75" customHeight="1">
      <c r="A17" s="141"/>
      <c r="B17" s="125" t="s">
        <v>17</v>
      </c>
      <c r="C17" s="126"/>
      <c r="D17" s="127"/>
      <c r="E17" s="1">
        <f>D16-E16</f>
        <v>0</v>
      </c>
      <c r="F17" s="17"/>
    </row>
    <row r="18" spans="1:6" ht="21.75" customHeight="1">
      <c r="A18" s="141"/>
      <c r="B18" s="125" t="s">
        <v>16</v>
      </c>
      <c r="C18" s="126"/>
      <c r="D18" s="127"/>
      <c r="E18" s="1">
        <v>0</v>
      </c>
      <c r="F18" s="17"/>
    </row>
    <row r="19" spans="1:6" ht="21.75" customHeight="1" thickBot="1">
      <c r="A19" s="141"/>
      <c r="B19" s="149" t="s">
        <v>40</v>
      </c>
      <c r="C19" s="150"/>
      <c r="D19" s="151"/>
      <c r="E19" s="65">
        <v>92.657</v>
      </c>
      <c r="F19" s="29"/>
    </row>
    <row r="20" spans="1:6" ht="23.25" customHeight="1" thickBot="1" thickTop="1">
      <c r="A20" s="142"/>
      <c r="B20" s="68" t="s">
        <v>5</v>
      </c>
      <c r="C20" s="22">
        <f>C16+C9+C6-C2</f>
        <v>0</v>
      </c>
      <c r="D20" s="66">
        <f>D16+D9+D6-D2</f>
        <v>0</v>
      </c>
      <c r="E20" s="66">
        <f>E18</f>
        <v>0</v>
      </c>
      <c r="F20" s="30">
        <v>0</v>
      </c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10</v>
      </c>
      <c r="D22" s="1">
        <v>22.3</v>
      </c>
      <c r="E22" s="1">
        <v>22.205</v>
      </c>
      <c r="F22" s="17">
        <f>E22/D22</f>
        <v>0.9957399103139012</v>
      </c>
    </row>
    <row r="23" spans="1:6" ht="21.75" customHeight="1">
      <c r="A23" s="134"/>
      <c r="B23" s="4" t="s">
        <v>7</v>
      </c>
      <c r="C23" s="1">
        <v>70</v>
      </c>
      <c r="D23" s="1">
        <v>138.4</v>
      </c>
      <c r="E23" s="1">
        <v>138.334</v>
      </c>
      <c r="F23" s="17">
        <f>E23/D23</f>
        <v>0.9995231213872832</v>
      </c>
    </row>
    <row r="24" spans="1:6" ht="23.25" customHeight="1" thickBot="1">
      <c r="A24" s="135"/>
      <c r="B24" s="80" t="s">
        <v>8</v>
      </c>
      <c r="C24" s="81">
        <f>C23-C22</f>
        <v>60</v>
      </c>
      <c r="D24" s="81">
        <f>D23-D22</f>
        <v>116.10000000000001</v>
      </c>
      <c r="E24" s="81">
        <f>E23-E22</f>
        <v>116.129</v>
      </c>
      <c r="F24" s="82">
        <f>E24/D24</f>
        <v>1.0002497846683893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8196.9</v>
      </c>
      <c r="D28" s="140"/>
      <c r="E28" s="39">
        <v>43446.9</v>
      </c>
      <c r="F28" s="40"/>
    </row>
    <row r="29" spans="1:6" ht="21.75" customHeight="1">
      <c r="A29" s="117"/>
      <c r="B29" s="11" t="s">
        <v>20</v>
      </c>
      <c r="C29" s="114">
        <v>22097.54</v>
      </c>
      <c r="D29" s="122"/>
      <c r="E29" s="41">
        <v>60165.06</v>
      </c>
      <c r="F29" s="42"/>
    </row>
    <row r="30" spans="1:6" ht="21.75" customHeight="1">
      <c r="A30" s="117"/>
      <c r="B30" s="11" t="s">
        <v>21</v>
      </c>
      <c r="C30" s="114">
        <v>170491</v>
      </c>
      <c r="D30" s="122"/>
      <c r="E30" s="39">
        <v>166066</v>
      </c>
      <c r="F30" s="43"/>
    </row>
    <row r="31" spans="1:6" ht="21.75" customHeight="1" thickBot="1">
      <c r="A31" s="118"/>
      <c r="B31" s="44" t="s">
        <v>23</v>
      </c>
      <c r="C31" s="108">
        <v>26309.1</v>
      </c>
      <c r="D31" s="109"/>
      <c r="E31" s="45">
        <v>28904.92</v>
      </c>
      <c r="F31" s="46"/>
    </row>
  </sheetData>
  <sheetProtection/>
  <mergeCells count="13"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7:D17"/>
    <mergeCell ref="B18:D18"/>
    <mergeCell ref="B19:D19"/>
    <mergeCell ref="A22:A24"/>
  </mergeCell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88" customWidth="1"/>
    <col min="2" max="2" width="44.7109375" style="88" customWidth="1"/>
    <col min="3" max="4" width="10.8515625" style="88" customWidth="1"/>
    <col min="5" max="5" width="13.421875" style="88" customWidth="1"/>
    <col min="6" max="6" width="10.140625" style="88" customWidth="1"/>
    <col min="7" max="16384" width="9.140625" style="88" customWidth="1"/>
  </cols>
  <sheetData>
    <row r="1" spans="1:6" ht="32.25" thickBot="1">
      <c r="A1" s="123" t="s">
        <v>53</v>
      </c>
      <c r="B1" s="124"/>
      <c r="C1" s="12" t="s">
        <v>9</v>
      </c>
      <c r="D1" s="12" t="s">
        <v>10</v>
      </c>
      <c r="E1" s="13" t="s">
        <v>70</v>
      </c>
      <c r="F1" s="87" t="s">
        <v>11</v>
      </c>
    </row>
    <row r="2" spans="1:6" ht="21.75" customHeight="1" thickTop="1">
      <c r="A2" s="131" t="s">
        <v>0</v>
      </c>
      <c r="B2" s="3" t="s">
        <v>1</v>
      </c>
      <c r="C2" s="2">
        <v>8</v>
      </c>
      <c r="D2" s="2">
        <v>8</v>
      </c>
      <c r="E2" s="2">
        <v>17.6</v>
      </c>
      <c r="F2" s="43">
        <v>2.2</v>
      </c>
    </row>
    <row r="3" spans="1:6" ht="21.75" customHeight="1">
      <c r="A3" s="131"/>
      <c r="B3" s="4" t="s">
        <v>3</v>
      </c>
      <c r="C3" s="1">
        <v>8</v>
      </c>
      <c r="D3" s="1">
        <v>8</v>
      </c>
      <c r="E3" s="1">
        <v>22.4</v>
      </c>
      <c r="F3" s="17">
        <v>2.8</v>
      </c>
    </row>
    <row r="4" spans="1:6" ht="21.75" customHeight="1">
      <c r="A4" s="131"/>
      <c r="B4" s="4" t="s">
        <v>4</v>
      </c>
      <c r="C4" s="1"/>
      <c r="D4" s="1"/>
      <c r="E4" s="1"/>
      <c r="F4" s="17"/>
    </row>
    <row r="5" spans="1:6" ht="51.75" customHeight="1">
      <c r="A5" s="131"/>
      <c r="B5" s="89" t="s">
        <v>96</v>
      </c>
      <c r="C5" s="1">
        <v>0</v>
      </c>
      <c r="D5" s="1">
        <v>986.7</v>
      </c>
      <c r="E5" s="1">
        <v>986.7</v>
      </c>
      <c r="F5" s="17">
        <v>1</v>
      </c>
    </row>
    <row r="6" spans="1:6" ht="21.75" customHeight="1">
      <c r="A6" s="131"/>
      <c r="B6" s="125" t="s">
        <v>17</v>
      </c>
      <c r="C6" s="163"/>
      <c r="D6" s="164"/>
      <c r="E6" s="1">
        <v>0</v>
      </c>
      <c r="F6" s="19"/>
    </row>
    <row r="7" spans="1:6" ht="21.75" customHeight="1" thickBot="1">
      <c r="A7" s="131"/>
      <c r="B7" s="125" t="s">
        <v>63</v>
      </c>
      <c r="C7" s="163"/>
      <c r="D7" s="164"/>
      <c r="E7" s="1">
        <v>0</v>
      </c>
      <c r="F7" s="19"/>
    </row>
    <row r="8" spans="1:6" ht="21.75" customHeight="1" thickBot="1">
      <c r="A8" s="90"/>
      <c r="B8" s="6"/>
      <c r="C8" s="7"/>
      <c r="D8" s="7"/>
      <c r="E8" s="7"/>
      <c r="F8" s="91"/>
    </row>
    <row r="9" spans="1:6" ht="21.75" customHeight="1">
      <c r="A9" s="133" t="s">
        <v>22</v>
      </c>
      <c r="B9" s="8" t="s">
        <v>6</v>
      </c>
      <c r="C9" s="9">
        <v>1582</v>
      </c>
      <c r="D9" s="9">
        <v>1582</v>
      </c>
      <c r="E9" s="9">
        <v>4558.6</v>
      </c>
      <c r="F9" s="43">
        <v>2.881</v>
      </c>
    </row>
    <row r="10" spans="1:6" ht="21.75" customHeight="1" thickBot="1">
      <c r="A10" s="134"/>
      <c r="B10" s="10" t="s">
        <v>7</v>
      </c>
      <c r="C10" s="5">
        <v>1582</v>
      </c>
      <c r="D10" s="5">
        <v>1582</v>
      </c>
      <c r="E10" s="5">
        <v>1799.6</v>
      </c>
      <c r="F10" s="29">
        <v>1.137</v>
      </c>
    </row>
    <row r="11" spans="1:6" ht="23.25" customHeight="1" thickBot="1" thickTop="1">
      <c r="A11" s="135"/>
      <c r="B11" s="21" t="s">
        <v>8</v>
      </c>
      <c r="C11" s="22">
        <f>C10-C9</f>
        <v>0</v>
      </c>
      <c r="D11" s="22">
        <f>D10-D9</f>
        <v>0</v>
      </c>
      <c r="E11" s="22">
        <f>E10-E9</f>
        <v>-2759.0000000000005</v>
      </c>
      <c r="F11" s="92"/>
    </row>
    <row r="12" ht="28.5" customHeight="1" thickBot="1"/>
    <row r="13" spans="1:6" ht="28.5" customHeight="1" thickBot="1">
      <c r="A13" s="136" t="s">
        <v>25</v>
      </c>
      <c r="B13" s="137"/>
      <c r="C13" s="137"/>
      <c r="D13" s="137"/>
      <c r="E13" s="137"/>
      <c r="F13" s="138"/>
    </row>
    <row r="14" spans="1:6" ht="21.75" customHeight="1" thickBot="1">
      <c r="A14" s="116" t="s">
        <v>26</v>
      </c>
      <c r="B14" s="35"/>
      <c r="C14" s="147" t="s">
        <v>71</v>
      </c>
      <c r="D14" s="148"/>
      <c r="E14" s="36" t="s">
        <v>72</v>
      </c>
      <c r="F14" s="37"/>
    </row>
    <row r="15" spans="1:6" ht="21.75" customHeight="1">
      <c r="A15" s="117"/>
      <c r="B15" s="38" t="s">
        <v>19</v>
      </c>
      <c r="C15" s="112">
        <v>969.6</v>
      </c>
      <c r="D15" s="120"/>
      <c r="E15" s="39">
        <v>969.6</v>
      </c>
      <c r="F15" s="40"/>
    </row>
    <row r="16" spans="1:6" ht="21.75" customHeight="1">
      <c r="A16" s="117"/>
      <c r="B16" s="11" t="s">
        <v>20</v>
      </c>
      <c r="C16" s="114">
        <v>0</v>
      </c>
      <c r="D16" s="122"/>
      <c r="E16" s="41">
        <v>0</v>
      </c>
      <c r="F16" s="42"/>
    </row>
    <row r="17" spans="1:6" ht="21.75" customHeight="1">
      <c r="A17" s="117"/>
      <c r="B17" s="11" t="s">
        <v>21</v>
      </c>
      <c r="C17" s="114">
        <v>986.7</v>
      </c>
      <c r="D17" s="122"/>
      <c r="E17" s="39">
        <v>3323.7</v>
      </c>
      <c r="F17" s="43"/>
    </row>
    <row r="18" spans="1:6" ht="21.75" customHeight="1" thickBot="1">
      <c r="A18" s="118"/>
      <c r="B18" s="44" t="s">
        <v>23</v>
      </c>
      <c r="C18" s="108">
        <v>5.3</v>
      </c>
      <c r="D18" s="109"/>
      <c r="E18" s="45">
        <v>2.4</v>
      </c>
      <c r="F18" s="46"/>
    </row>
  </sheetData>
  <sheetProtection/>
  <mergeCells count="12">
    <mergeCell ref="A14:A18"/>
    <mergeCell ref="C14:D14"/>
    <mergeCell ref="C15:D15"/>
    <mergeCell ref="C16:D16"/>
    <mergeCell ref="C17:D17"/>
    <mergeCell ref="C18:D18"/>
    <mergeCell ref="A1:B1"/>
    <mergeCell ref="A2:A7"/>
    <mergeCell ref="B6:D6"/>
    <mergeCell ref="B7:D7"/>
    <mergeCell ref="A9:A11"/>
    <mergeCell ref="A13:F13"/>
  </mergeCells>
  <printOptions horizontalCentered="1"/>
  <pageMargins left="0.15748031496062992" right="0.1968503937007874" top="0.8661417322834646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710937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27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8090</v>
      </c>
      <c r="D2" s="2">
        <v>7998.8</v>
      </c>
      <c r="E2" s="2">
        <v>7943.1</v>
      </c>
      <c r="F2" s="16">
        <f>E2/D2</f>
        <v>0.9930364554683203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115</v>
      </c>
      <c r="D4" s="1">
        <v>89</v>
      </c>
      <c r="E4" s="1">
        <v>47.4</v>
      </c>
      <c r="F4" s="17">
        <f>E4/D4</f>
        <v>0.5325842696629214</v>
      </c>
    </row>
    <row r="5" spans="1:6" ht="21.75" customHeight="1">
      <c r="A5" s="141"/>
      <c r="B5" s="4" t="s">
        <v>13</v>
      </c>
      <c r="C5" s="1">
        <v>25</v>
      </c>
      <c r="D5" s="1">
        <v>33.9</v>
      </c>
      <c r="E5" s="1">
        <v>8.9</v>
      </c>
      <c r="F5" s="17">
        <f>E5/D5</f>
        <v>0.2625368731563422</v>
      </c>
    </row>
    <row r="6" spans="1:6" ht="21.75" customHeight="1">
      <c r="A6" s="141"/>
      <c r="B6" s="4" t="s">
        <v>3</v>
      </c>
      <c r="C6" s="1">
        <v>3680</v>
      </c>
      <c r="D6" s="1">
        <v>3545</v>
      </c>
      <c r="E6" s="1">
        <v>3489.3</v>
      </c>
      <c r="F6" s="17">
        <f>E6/D6</f>
        <v>0.9842877291960508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165</v>
      </c>
      <c r="E8" s="1">
        <v>165</v>
      </c>
      <c r="F8" s="17">
        <f>E8/D8</f>
        <v>1</v>
      </c>
    </row>
    <row r="9" spans="1:6" ht="21.75" customHeight="1">
      <c r="A9" s="141"/>
      <c r="B9" s="4" t="s">
        <v>18</v>
      </c>
      <c r="C9" s="1">
        <v>4410</v>
      </c>
      <c r="D9" s="1">
        <v>4453.8</v>
      </c>
      <c r="E9" s="1">
        <v>4453.8</v>
      </c>
      <c r="F9" s="17">
        <f>E9/D9</f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32.9</v>
      </c>
      <c r="E11" s="1">
        <v>32.9</v>
      </c>
      <c r="F11" s="17">
        <f>E11/D11</f>
        <v>1</v>
      </c>
    </row>
    <row r="12" spans="1:6" ht="21.75" customHeight="1">
      <c r="A12" s="141"/>
      <c r="B12" s="4"/>
      <c r="C12" s="1"/>
      <c r="D12" s="1"/>
      <c r="E12" s="1"/>
      <c r="F12" s="17"/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>
        <v>0</v>
      </c>
      <c r="E17" s="1">
        <v>0</v>
      </c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0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0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665</v>
      </c>
      <c r="D22" s="1">
        <v>1130</v>
      </c>
      <c r="E22" s="1">
        <v>861.8</v>
      </c>
      <c r="F22" s="17">
        <f>E22/D22</f>
        <v>0.7626548672566371</v>
      </c>
    </row>
    <row r="23" spans="1:6" ht="21.75" customHeight="1" thickBot="1">
      <c r="A23" s="134"/>
      <c r="B23" s="10" t="s">
        <v>7</v>
      </c>
      <c r="C23" s="5">
        <v>685</v>
      </c>
      <c r="D23" s="5">
        <v>1150</v>
      </c>
      <c r="E23" s="5">
        <v>1137.7</v>
      </c>
      <c r="F23" s="52">
        <f>E23/D23</f>
        <v>0.989304347826087</v>
      </c>
    </row>
    <row r="24" spans="1:6" ht="23.25" customHeight="1" thickBot="1" thickTop="1">
      <c r="A24" s="135"/>
      <c r="B24" s="53" t="s">
        <v>8</v>
      </c>
      <c r="C24" s="22">
        <f>C23-C22</f>
        <v>20</v>
      </c>
      <c r="D24" s="22">
        <f>D23-D22</f>
        <v>20</v>
      </c>
      <c r="E24" s="22">
        <f>E23-E22</f>
        <v>275.9000000000001</v>
      </c>
      <c r="F24" s="23"/>
    </row>
    <row r="25" ht="21.7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359135.54</v>
      </c>
      <c r="D28" s="140"/>
      <c r="E28" s="112">
        <v>538652.54</v>
      </c>
      <c r="F28" s="113"/>
    </row>
    <row r="29" spans="1:6" ht="21.75" customHeight="1">
      <c r="A29" s="117"/>
      <c r="B29" s="11" t="s">
        <v>20</v>
      </c>
      <c r="C29" s="114">
        <v>110002.92</v>
      </c>
      <c r="D29" s="122"/>
      <c r="E29" s="114">
        <v>209680.96</v>
      </c>
      <c r="F29" s="115"/>
    </row>
    <row r="30" spans="1:6" ht="21.75" customHeight="1">
      <c r="A30" s="117"/>
      <c r="B30" s="11" t="s">
        <v>21</v>
      </c>
      <c r="C30" s="114">
        <v>650469.7</v>
      </c>
      <c r="D30" s="122"/>
      <c r="E30" s="114">
        <v>1194373.7</v>
      </c>
      <c r="F30" s="115"/>
    </row>
    <row r="31" spans="1:6" ht="21.75" customHeight="1" thickBot="1">
      <c r="A31" s="118"/>
      <c r="B31" s="44" t="s">
        <v>23</v>
      </c>
      <c r="C31" s="108">
        <v>224586.71</v>
      </c>
      <c r="D31" s="109"/>
      <c r="E31" s="108">
        <v>221881.71</v>
      </c>
      <c r="F31" s="121"/>
    </row>
    <row r="32" spans="1:6" ht="17.25" customHeight="1">
      <c r="A32" s="100"/>
      <c r="B32" s="101"/>
      <c r="C32" s="143">
        <f>SUM(C28:D31)</f>
        <v>1344194.8699999999</v>
      </c>
      <c r="D32" s="144"/>
      <c r="E32" s="143">
        <f>SUM(E28:F31)</f>
        <v>2164588.91</v>
      </c>
      <c r="F32" s="144"/>
    </row>
  </sheetData>
  <sheetProtection/>
  <mergeCells count="20">
    <mergeCell ref="A1:B1"/>
    <mergeCell ref="B19:D19"/>
    <mergeCell ref="B20:D20"/>
    <mergeCell ref="B18:D18"/>
    <mergeCell ref="A2:A20"/>
    <mergeCell ref="A22:A24"/>
    <mergeCell ref="A26:F26"/>
    <mergeCell ref="A27:A31"/>
    <mergeCell ref="C27:D27"/>
    <mergeCell ref="C28:D28"/>
    <mergeCell ref="E30:F30"/>
    <mergeCell ref="E31:F31"/>
    <mergeCell ref="C29:D29"/>
    <mergeCell ref="C30:D30"/>
    <mergeCell ref="C32:D32"/>
    <mergeCell ref="E32:F32"/>
    <mergeCell ref="C31:D31"/>
    <mergeCell ref="E27:F27"/>
    <mergeCell ref="E28:F28"/>
    <mergeCell ref="E29:F29"/>
  </mergeCells>
  <printOptions horizontalCentered="1"/>
  <pageMargins left="0.4330708661417323" right="0.31496062992125984" top="0.75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80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88" customWidth="1"/>
    <col min="2" max="2" width="44.7109375" style="88" customWidth="1"/>
    <col min="3" max="4" width="10.8515625" style="88" customWidth="1"/>
    <col min="5" max="5" width="13.421875" style="88" customWidth="1"/>
    <col min="6" max="6" width="10.140625" style="88" customWidth="1"/>
    <col min="7" max="16384" width="9.140625" style="88" customWidth="1"/>
  </cols>
  <sheetData>
    <row r="1" spans="1:6" ht="33" customHeight="1" thickBot="1">
      <c r="A1" s="123" t="s">
        <v>54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29846</v>
      </c>
      <c r="D2" s="2">
        <v>31718.2</v>
      </c>
      <c r="E2" s="2">
        <v>31311.4</v>
      </c>
      <c r="F2" s="16">
        <f>E2/D2</f>
        <v>0.9871745559331866</v>
      </c>
    </row>
    <row r="3" spans="1:6" ht="21.75" customHeight="1">
      <c r="A3" s="141"/>
      <c r="B3" s="4" t="s">
        <v>15</v>
      </c>
      <c r="C3" s="1"/>
      <c r="D3" s="1"/>
      <c r="E3" s="1"/>
      <c r="F3" s="52"/>
    </row>
    <row r="4" spans="1:6" ht="21.75" customHeight="1">
      <c r="A4" s="141"/>
      <c r="B4" s="4" t="s">
        <v>62</v>
      </c>
      <c r="C4" s="1">
        <v>17832</v>
      </c>
      <c r="D4" s="1">
        <v>17931</v>
      </c>
      <c r="E4" s="1">
        <v>17930.3</v>
      </c>
      <c r="F4" s="17">
        <f aca="true" t="shared" si="0" ref="F4:F12">E4/D4</f>
        <v>0.9999609614633874</v>
      </c>
    </row>
    <row r="5" spans="1:6" ht="21.75" customHeight="1">
      <c r="A5" s="141"/>
      <c r="B5" s="4" t="s">
        <v>13</v>
      </c>
      <c r="C5" s="5">
        <v>6120</v>
      </c>
      <c r="D5" s="5">
        <v>5956</v>
      </c>
      <c r="E5" s="5">
        <v>5931.1</v>
      </c>
      <c r="F5" s="17">
        <f t="shared" si="0"/>
        <v>0.9958193418401613</v>
      </c>
    </row>
    <row r="6" spans="1:6" ht="21.75" customHeight="1">
      <c r="A6" s="141"/>
      <c r="B6" s="4" t="s">
        <v>55</v>
      </c>
      <c r="C6" s="5">
        <v>240</v>
      </c>
      <c r="D6" s="5">
        <v>273</v>
      </c>
      <c r="E6" s="5">
        <v>246.3</v>
      </c>
      <c r="F6" s="17">
        <f t="shared" si="0"/>
        <v>0.9021978021978022</v>
      </c>
    </row>
    <row r="7" spans="1:6" ht="21.75" customHeight="1">
      <c r="A7" s="141"/>
      <c r="B7" s="4" t="s">
        <v>3</v>
      </c>
      <c r="C7" s="1">
        <v>7614</v>
      </c>
      <c r="D7" s="1">
        <v>7535.9</v>
      </c>
      <c r="E7" s="1">
        <v>9552.2</v>
      </c>
      <c r="F7" s="43">
        <f t="shared" si="0"/>
        <v>1.2675592828991893</v>
      </c>
    </row>
    <row r="8" spans="1:6" ht="21.75" customHeight="1">
      <c r="A8" s="141"/>
      <c r="B8" s="4" t="s">
        <v>95</v>
      </c>
      <c r="C8" s="1">
        <v>9646</v>
      </c>
      <c r="D8" s="1">
        <v>9567.9</v>
      </c>
      <c r="E8" s="1">
        <v>11584.2</v>
      </c>
      <c r="F8" s="43">
        <f t="shared" si="0"/>
        <v>1.210735898159471</v>
      </c>
    </row>
    <row r="9" spans="1:6" ht="21.75" customHeight="1">
      <c r="A9" s="141"/>
      <c r="B9" s="4" t="s">
        <v>14</v>
      </c>
      <c r="C9" s="1">
        <v>0</v>
      </c>
      <c r="D9" s="1">
        <v>0</v>
      </c>
      <c r="E9" s="1">
        <v>0</v>
      </c>
      <c r="F9" s="43">
        <v>0</v>
      </c>
    </row>
    <row r="10" spans="1:6" ht="21.75" customHeight="1">
      <c r="A10" s="141"/>
      <c r="B10" s="4" t="s">
        <v>56</v>
      </c>
      <c r="C10" s="1">
        <v>0</v>
      </c>
      <c r="D10" s="1">
        <v>125</v>
      </c>
      <c r="E10" s="1">
        <v>124.3</v>
      </c>
      <c r="F10" s="17">
        <v>0.994</v>
      </c>
    </row>
    <row r="11" spans="1:6" ht="21.75" customHeight="1">
      <c r="A11" s="141"/>
      <c r="B11" s="4" t="s">
        <v>64</v>
      </c>
      <c r="C11" s="1">
        <v>21100</v>
      </c>
      <c r="D11" s="1">
        <v>21525.1</v>
      </c>
      <c r="E11" s="1">
        <v>19102.7</v>
      </c>
      <c r="F11" s="43">
        <v>0.889</v>
      </c>
    </row>
    <row r="12" spans="1:6" ht="21.75" customHeight="1">
      <c r="A12" s="141"/>
      <c r="B12" s="4" t="s">
        <v>4</v>
      </c>
      <c r="C12" s="1">
        <v>0</v>
      </c>
      <c r="D12" s="1">
        <v>500.2</v>
      </c>
      <c r="E12" s="1">
        <v>500.2</v>
      </c>
      <c r="F12" s="17">
        <f t="shared" si="0"/>
        <v>1</v>
      </c>
    </row>
    <row r="13" spans="1:6" ht="21.75" customHeight="1" thickBot="1">
      <c r="A13" s="141"/>
      <c r="B13" s="125" t="s">
        <v>63</v>
      </c>
      <c r="C13" s="163"/>
      <c r="D13" s="164"/>
      <c r="E13" s="1">
        <v>2422.2</v>
      </c>
      <c r="F13" s="93"/>
    </row>
    <row r="14" spans="1:6" ht="21.75" customHeight="1" thickBot="1">
      <c r="A14" s="90"/>
      <c r="B14" s="6"/>
      <c r="C14" s="7"/>
      <c r="D14" s="7"/>
      <c r="E14" s="7"/>
      <c r="F14" s="91"/>
    </row>
    <row r="15" spans="1:6" ht="21.75" customHeight="1">
      <c r="A15" s="133" t="s">
        <v>22</v>
      </c>
      <c r="B15" s="8" t="s">
        <v>6</v>
      </c>
      <c r="C15" s="9">
        <v>0</v>
      </c>
      <c r="D15" s="9">
        <v>0</v>
      </c>
      <c r="E15" s="9">
        <v>7.8</v>
      </c>
      <c r="F15" s="28">
        <v>0</v>
      </c>
    </row>
    <row r="16" spans="1:6" ht="21.75" customHeight="1" thickBot="1">
      <c r="A16" s="134"/>
      <c r="B16" s="10" t="s">
        <v>7</v>
      </c>
      <c r="C16" s="5">
        <v>0</v>
      </c>
      <c r="D16" s="5">
        <v>0</v>
      </c>
      <c r="E16" s="5">
        <v>190.8</v>
      </c>
      <c r="F16" s="94">
        <v>0</v>
      </c>
    </row>
    <row r="17" spans="1:6" ht="23.25" customHeight="1" thickBot="1" thickTop="1">
      <c r="A17" s="135"/>
      <c r="B17" s="21" t="s">
        <v>8</v>
      </c>
      <c r="C17" s="22">
        <f>C16-C15</f>
        <v>0</v>
      </c>
      <c r="D17" s="22">
        <f>D16-D15</f>
        <v>0</v>
      </c>
      <c r="E17" s="22">
        <f>E16-E15</f>
        <v>183</v>
      </c>
      <c r="F17" s="92"/>
    </row>
    <row r="18" ht="28.5" customHeight="1" thickBot="1"/>
    <row r="19" spans="1:6" ht="28.5" customHeight="1" thickBot="1">
      <c r="A19" s="136" t="s">
        <v>25</v>
      </c>
      <c r="B19" s="137"/>
      <c r="C19" s="137"/>
      <c r="D19" s="137"/>
      <c r="E19" s="137"/>
      <c r="F19" s="138"/>
    </row>
    <row r="20" spans="1:6" ht="21.75" customHeight="1" thickBot="1">
      <c r="A20" s="116" t="s">
        <v>26</v>
      </c>
      <c r="B20" s="35"/>
      <c r="C20" s="147" t="s">
        <v>71</v>
      </c>
      <c r="D20" s="148"/>
      <c r="E20" s="36" t="s">
        <v>72</v>
      </c>
      <c r="F20" s="37"/>
    </row>
    <row r="21" spans="1:6" ht="21.75" customHeight="1">
      <c r="A21" s="117"/>
      <c r="B21" s="38" t="s">
        <v>19</v>
      </c>
      <c r="C21" s="139">
        <v>124.3</v>
      </c>
      <c r="D21" s="140"/>
      <c r="E21" s="39">
        <v>131.5</v>
      </c>
      <c r="F21" s="40"/>
    </row>
    <row r="22" spans="1:6" ht="21.75" customHeight="1">
      <c r="A22" s="117"/>
      <c r="B22" s="11" t="s">
        <v>20</v>
      </c>
      <c r="C22" s="114">
        <v>315.4</v>
      </c>
      <c r="D22" s="122"/>
      <c r="E22" s="41">
        <v>358.5</v>
      </c>
      <c r="F22" s="42"/>
    </row>
    <row r="23" spans="1:6" ht="21.75" customHeight="1">
      <c r="A23" s="117"/>
      <c r="B23" s="11" t="s">
        <v>21</v>
      </c>
      <c r="C23" s="114">
        <v>1110</v>
      </c>
      <c r="D23" s="122"/>
      <c r="E23" s="39">
        <v>468.6</v>
      </c>
      <c r="F23" s="43"/>
    </row>
    <row r="24" spans="1:6" ht="21.75" customHeight="1" thickBot="1">
      <c r="A24" s="118"/>
      <c r="B24" s="44" t="s">
        <v>23</v>
      </c>
      <c r="C24" s="108">
        <v>186.5</v>
      </c>
      <c r="D24" s="109"/>
      <c r="E24" s="45">
        <v>175</v>
      </c>
      <c r="F24" s="46"/>
    </row>
  </sheetData>
  <sheetProtection/>
  <mergeCells count="11">
    <mergeCell ref="C22:D22"/>
    <mergeCell ref="C23:D23"/>
    <mergeCell ref="A1:B1"/>
    <mergeCell ref="A2:A13"/>
    <mergeCell ref="B13:D13"/>
    <mergeCell ref="A15:A17"/>
    <mergeCell ref="C24:D24"/>
    <mergeCell ref="A19:F19"/>
    <mergeCell ref="A20:A24"/>
    <mergeCell ref="C20:D20"/>
    <mergeCell ref="C21:D21"/>
  </mergeCell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80" zoomScaleSheetLayoutView="80" zoomScalePageLayoutView="0" workbookViewId="0" topLeftCell="A1">
      <selection activeCell="E24" sqref="E24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98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2445.5</v>
      </c>
      <c r="D2" s="2">
        <v>2730.23</v>
      </c>
      <c r="E2" s="2">
        <v>2438.088</v>
      </c>
      <c r="F2" s="95">
        <f>E2/D2</f>
        <v>0.8929972932683328</v>
      </c>
    </row>
    <row r="3" spans="1:6" ht="21.75" customHeight="1">
      <c r="A3" s="141"/>
      <c r="B3" s="4" t="s">
        <v>15</v>
      </c>
      <c r="C3" s="1"/>
      <c r="D3" s="1"/>
      <c r="E3" s="1"/>
      <c r="F3" s="96"/>
    </row>
    <row r="4" spans="1:6" ht="21.75" customHeight="1">
      <c r="A4" s="141"/>
      <c r="B4" s="4" t="s">
        <v>65</v>
      </c>
      <c r="C4" s="1">
        <v>1330</v>
      </c>
      <c r="D4" s="1">
        <v>1351.47</v>
      </c>
      <c r="E4" s="1">
        <v>1220.12</v>
      </c>
      <c r="F4" s="96">
        <f>E4/D4</f>
        <v>0.9028095333229741</v>
      </c>
    </row>
    <row r="5" spans="1:6" ht="21.75" customHeight="1">
      <c r="A5" s="141"/>
      <c r="B5" s="4" t="s">
        <v>13</v>
      </c>
      <c r="C5" s="1">
        <v>364</v>
      </c>
      <c r="D5" s="1">
        <v>364</v>
      </c>
      <c r="E5" s="1">
        <v>324.199</v>
      </c>
      <c r="F5" s="96">
        <f>E5/D5</f>
        <v>0.8906565934065934</v>
      </c>
    </row>
    <row r="6" spans="1:6" ht="21.75" customHeight="1">
      <c r="A6" s="141"/>
      <c r="B6" s="4" t="s">
        <v>3</v>
      </c>
      <c r="C6" s="1">
        <v>925.5</v>
      </c>
      <c r="D6" s="1">
        <v>1121.23</v>
      </c>
      <c r="E6" s="1">
        <v>857.427</v>
      </c>
      <c r="F6" s="96">
        <f>E6/D6</f>
        <v>0.764719995005485</v>
      </c>
    </row>
    <row r="7" spans="1:6" ht="21.75" customHeight="1">
      <c r="A7" s="141"/>
      <c r="B7" s="4" t="s">
        <v>2</v>
      </c>
      <c r="C7" s="1"/>
      <c r="D7" s="1"/>
      <c r="E7" s="1"/>
      <c r="F7" s="96"/>
    </row>
    <row r="8" spans="1:6" ht="21.75" customHeight="1">
      <c r="A8" s="141"/>
      <c r="B8" s="4" t="s">
        <v>14</v>
      </c>
      <c r="C8" s="1">
        <v>0</v>
      </c>
      <c r="D8" s="1">
        <v>195.73</v>
      </c>
      <c r="E8" s="1">
        <v>195.734</v>
      </c>
      <c r="F8" s="96">
        <f>E8/D8</f>
        <v>1.0000204363153324</v>
      </c>
    </row>
    <row r="9" spans="1:7" ht="21.75" customHeight="1">
      <c r="A9" s="141"/>
      <c r="B9" s="4" t="s">
        <v>57</v>
      </c>
      <c r="C9" s="1">
        <v>1520</v>
      </c>
      <c r="D9" s="1">
        <v>1609</v>
      </c>
      <c r="E9" s="1">
        <v>1609</v>
      </c>
      <c r="F9" s="96">
        <f>E9/D9</f>
        <v>1</v>
      </c>
      <c r="G9" s="18"/>
    </row>
    <row r="10" spans="1:7" ht="21.75" customHeight="1">
      <c r="A10" s="141"/>
      <c r="B10" s="4" t="s">
        <v>15</v>
      </c>
      <c r="C10" s="1"/>
      <c r="D10" s="1"/>
      <c r="E10" s="1"/>
      <c r="F10" s="96"/>
      <c r="G10" s="18"/>
    </row>
    <row r="11" spans="1:6" ht="21.75" customHeight="1">
      <c r="A11" s="141"/>
      <c r="B11" s="4" t="s">
        <v>83</v>
      </c>
      <c r="C11" s="1">
        <v>0</v>
      </c>
      <c r="D11" s="1">
        <v>89</v>
      </c>
      <c r="E11" s="1">
        <v>60.661</v>
      </c>
      <c r="F11" s="96">
        <f>SUM(E11/D11)</f>
        <v>0.6815842696629214</v>
      </c>
    </row>
    <row r="12" spans="1:6" ht="21.75" customHeight="1">
      <c r="A12" s="141"/>
      <c r="B12" s="4"/>
      <c r="C12" s="1"/>
      <c r="D12" s="1"/>
      <c r="E12" s="1"/>
      <c r="F12" s="96"/>
    </row>
    <row r="13" spans="1:6" ht="21.75" customHeight="1">
      <c r="A13" s="141"/>
      <c r="B13" s="4"/>
      <c r="C13" s="1"/>
      <c r="D13" s="1"/>
      <c r="E13" s="1"/>
      <c r="F13" s="96"/>
    </row>
    <row r="14" spans="1:6" ht="21.75" customHeight="1">
      <c r="A14" s="141"/>
      <c r="B14" s="4"/>
      <c r="C14" s="1"/>
      <c r="D14" s="1"/>
      <c r="E14" s="1"/>
      <c r="F14" s="96"/>
    </row>
    <row r="15" spans="1:6" ht="21.75" customHeight="1">
      <c r="A15" s="141"/>
      <c r="B15" s="4"/>
      <c r="C15" s="1"/>
      <c r="D15" s="1"/>
      <c r="E15" s="1"/>
      <c r="F15" s="96"/>
    </row>
    <row r="16" spans="1:6" ht="21.75" customHeight="1">
      <c r="A16" s="141"/>
      <c r="B16" s="4"/>
      <c r="C16" s="1"/>
      <c r="D16" s="1"/>
      <c r="E16" s="1"/>
      <c r="F16" s="96"/>
    </row>
    <row r="17" spans="1:6" ht="21.75" customHeight="1">
      <c r="A17" s="141"/>
      <c r="B17" s="4" t="s">
        <v>4</v>
      </c>
      <c r="C17" s="1">
        <v>0</v>
      </c>
      <c r="D17" s="1">
        <v>0</v>
      </c>
      <c r="E17" s="1">
        <v>0</v>
      </c>
      <c r="F17" s="96">
        <v>0</v>
      </c>
    </row>
    <row r="18" spans="1:6" ht="21.75" customHeight="1">
      <c r="A18" s="141"/>
      <c r="B18" s="125" t="s">
        <v>17</v>
      </c>
      <c r="C18" s="126"/>
      <c r="D18" s="127"/>
      <c r="E18" s="1">
        <v>0</v>
      </c>
      <c r="F18" s="49"/>
    </row>
    <row r="19" spans="1:6" ht="21.75" customHeight="1" thickBot="1">
      <c r="A19" s="141"/>
      <c r="B19" s="125" t="s">
        <v>84</v>
      </c>
      <c r="C19" s="126"/>
      <c r="D19" s="127"/>
      <c r="E19" s="1">
        <f>SUM(E6+E9+E17+E18-E2)</f>
        <v>28.338999999999942</v>
      </c>
      <c r="F19" s="49"/>
    </row>
    <row r="20" spans="1:6" ht="23.25" customHeight="1" thickBot="1" thickTop="1">
      <c r="A20" s="142"/>
      <c r="B20" s="128" t="s">
        <v>5</v>
      </c>
      <c r="C20" s="129"/>
      <c r="D20" s="130"/>
      <c r="E20" s="22">
        <v>0</v>
      </c>
      <c r="F20" s="50"/>
    </row>
    <row r="21" spans="1:6" ht="21.75" customHeight="1" thickBot="1">
      <c r="A21" s="24"/>
      <c r="B21" s="165" t="s">
        <v>85</v>
      </c>
      <c r="C21" s="166"/>
      <c r="D21" s="166"/>
      <c r="E21" s="166"/>
      <c r="F21" s="27"/>
    </row>
    <row r="22" spans="1:6" ht="21.75" customHeight="1">
      <c r="A22" s="133" t="s">
        <v>22</v>
      </c>
      <c r="B22" s="8" t="s">
        <v>6</v>
      </c>
      <c r="C22" s="9">
        <v>0</v>
      </c>
      <c r="D22" s="9">
        <v>30.91</v>
      </c>
      <c r="E22" s="9">
        <v>30.91</v>
      </c>
      <c r="F22" s="97">
        <f>SUM(E22/D22)</f>
        <v>1</v>
      </c>
    </row>
    <row r="23" spans="1:6" ht="21.75" customHeight="1" thickBot="1">
      <c r="A23" s="134"/>
      <c r="B23" s="10" t="s">
        <v>7</v>
      </c>
      <c r="C23" s="5">
        <v>0</v>
      </c>
      <c r="D23" s="5">
        <v>63</v>
      </c>
      <c r="E23" s="5">
        <v>65.625</v>
      </c>
      <c r="F23" s="98">
        <f>SUM(E23/D23)</f>
        <v>1.0416666666666667</v>
      </c>
    </row>
    <row r="24" spans="1:6" ht="23.25" customHeight="1" thickBot="1" thickTop="1">
      <c r="A24" s="135"/>
      <c r="B24" s="21" t="s">
        <v>8</v>
      </c>
      <c r="C24" s="22">
        <f>C23-C22</f>
        <v>0</v>
      </c>
      <c r="D24" s="22">
        <f>D23-D22</f>
        <v>32.09</v>
      </c>
      <c r="E24" s="22">
        <f>E23-E22</f>
        <v>34.715</v>
      </c>
      <c r="F24" s="98">
        <f>SUM(E24/D24)</f>
        <v>1.0818011841695232</v>
      </c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36" t="s">
        <v>72</v>
      </c>
      <c r="F27" s="37"/>
    </row>
    <row r="28" spans="1:6" ht="21.75" customHeight="1">
      <c r="A28" s="117"/>
      <c r="B28" s="38" t="s">
        <v>19</v>
      </c>
      <c r="C28" s="139">
        <v>52497</v>
      </c>
      <c r="D28" s="140"/>
      <c r="E28" s="39">
        <v>64497</v>
      </c>
      <c r="F28" s="40"/>
    </row>
    <row r="29" spans="1:6" ht="21.75" customHeight="1">
      <c r="A29" s="117"/>
      <c r="B29" s="11" t="s">
        <v>20</v>
      </c>
      <c r="C29" s="114">
        <v>135822.92</v>
      </c>
      <c r="D29" s="122"/>
      <c r="E29" s="41">
        <v>53088.5</v>
      </c>
      <c r="F29" s="42"/>
    </row>
    <row r="30" spans="1:6" ht="21.75" customHeight="1">
      <c r="A30" s="117"/>
      <c r="B30" s="11" t="s">
        <v>21</v>
      </c>
      <c r="C30" s="114">
        <v>51282.3</v>
      </c>
      <c r="D30" s="122"/>
      <c r="E30" s="39">
        <v>51282.3</v>
      </c>
      <c r="F30" s="43"/>
    </row>
    <row r="31" spans="1:6" ht="21.75" customHeight="1" thickBot="1">
      <c r="A31" s="118"/>
      <c r="B31" s="44" t="s">
        <v>23</v>
      </c>
      <c r="C31" s="108">
        <v>81615.51</v>
      </c>
      <c r="D31" s="109"/>
      <c r="E31" s="45">
        <v>86715.51</v>
      </c>
      <c r="F31" s="46"/>
    </row>
  </sheetData>
  <sheetProtection/>
  <mergeCells count="14">
    <mergeCell ref="A22:A24"/>
    <mergeCell ref="A26:F26"/>
    <mergeCell ref="A27:A31"/>
    <mergeCell ref="C27:D27"/>
    <mergeCell ref="C28:D28"/>
    <mergeCell ref="C29:D29"/>
    <mergeCell ref="C30:D30"/>
    <mergeCell ref="C31:D31"/>
    <mergeCell ref="A1:B1"/>
    <mergeCell ref="A2:A20"/>
    <mergeCell ref="B18:D18"/>
    <mergeCell ref="B19:D19"/>
    <mergeCell ref="B20:D20"/>
    <mergeCell ref="B21:E21"/>
  </mergeCell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28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4058</v>
      </c>
      <c r="D2" s="2">
        <v>4416.9</v>
      </c>
      <c r="E2" s="2">
        <v>4409.1</v>
      </c>
      <c r="F2" s="16">
        <f>E2/D2</f>
        <v>0.9982340555593291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506</v>
      </c>
      <c r="D4" s="1">
        <v>658.8</v>
      </c>
      <c r="E4" s="1">
        <v>658.8</v>
      </c>
      <c r="F4" s="17">
        <f>E4/D4</f>
        <v>1</v>
      </c>
    </row>
    <row r="5" spans="1:6" ht="21.75" customHeight="1">
      <c r="A5" s="141"/>
      <c r="B5" s="4" t="s">
        <v>13</v>
      </c>
      <c r="C5" s="1">
        <v>201</v>
      </c>
      <c r="D5" s="1">
        <v>185.4</v>
      </c>
      <c r="E5" s="1">
        <v>184.7</v>
      </c>
      <c r="F5" s="17">
        <f>E5/D5</f>
        <v>0.9962243797195253</v>
      </c>
    </row>
    <row r="6" spans="1:6" ht="21.75" customHeight="1">
      <c r="A6" s="141"/>
      <c r="B6" s="4" t="s">
        <v>3</v>
      </c>
      <c r="C6" s="1">
        <v>420</v>
      </c>
      <c r="D6" s="1">
        <v>724.7</v>
      </c>
      <c r="E6" s="1">
        <v>718.6</v>
      </c>
      <c r="F6" s="17">
        <f>E6/D6</f>
        <v>0.9915827238857458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191.7</v>
      </c>
      <c r="E8" s="1">
        <v>191.7</v>
      </c>
      <c r="F8" s="17">
        <f>E8/D8</f>
        <v>1</v>
      </c>
    </row>
    <row r="9" spans="1:6" ht="21.75" customHeight="1">
      <c r="A9" s="141"/>
      <c r="B9" s="4" t="s">
        <v>18</v>
      </c>
      <c r="C9" s="1">
        <v>3638</v>
      </c>
      <c r="D9" s="1">
        <v>3672.2</v>
      </c>
      <c r="E9" s="1">
        <v>3672.2</v>
      </c>
      <c r="F9" s="17">
        <f>E9/D9</f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30.2</v>
      </c>
      <c r="E11" s="1">
        <v>30.2</v>
      </c>
      <c r="F11" s="17">
        <f>E11/D11</f>
        <v>1</v>
      </c>
    </row>
    <row r="12" spans="1:6" ht="21.75" customHeight="1">
      <c r="A12" s="141"/>
      <c r="B12" s="4"/>
      <c r="C12" s="1"/>
      <c r="D12" s="1"/>
      <c r="E12" s="1"/>
      <c r="F12" s="17"/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>
        <v>20</v>
      </c>
      <c r="E17" s="1">
        <v>20</v>
      </c>
      <c r="F17" s="17">
        <f>E17/D17</f>
        <v>1</v>
      </c>
    </row>
    <row r="18" spans="1:6" ht="21.75" customHeight="1">
      <c r="A18" s="141"/>
      <c r="B18" s="125" t="s">
        <v>17</v>
      </c>
      <c r="C18" s="126"/>
      <c r="D18" s="127"/>
      <c r="E18" s="1"/>
      <c r="F18" s="49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1.699999999999818</v>
      </c>
      <c r="F19" s="49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1.699999999999818</v>
      </c>
      <c r="F20" s="50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33" t="s">
        <v>22</v>
      </c>
      <c r="B22" s="4" t="s">
        <v>6</v>
      </c>
      <c r="C22" s="1">
        <v>40</v>
      </c>
      <c r="D22" s="1">
        <v>103</v>
      </c>
      <c r="E22" s="1">
        <v>102.9</v>
      </c>
      <c r="F22" s="17">
        <f>E22/D22</f>
        <v>0.9990291262135923</v>
      </c>
    </row>
    <row r="23" spans="1:6" ht="21.75" customHeight="1" thickBot="1">
      <c r="A23" s="134"/>
      <c r="B23" s="10" t="s">
        <v>7</v>
      </c>
      <c r="C23" s="5">
        <v>140</v>
      </c>
      <c r="D23" s="5">
        <v>327</v>
      </c>
      <c r="E23" s="5">
        <v>326.9</v>
      </c>
      <c r="F23" s="52">
        <f>E23/D23</f>
        <v>0.9996941896024464</v>
      </c>
    </row>
    <row r="24" spans="1:6" ht="23.25" customHeight="1" thickBot="1" thickTop="1">
      <c r="A24" s="135"/>
      <c r="B24" s="53" t="s">
        <v>8</v>
      </c>
      <c r="C24" s="22">
        <f>C23-C22</f>
        <v>100</v>
      </c>
      <c r="D24" s="22">
        <f>D23-D22</f>
        <v>224</v>
      </c>
      <c r="E24" s="22">
        <f>E23-E22</f>
        <v>223.99999999999997</v>
      </c>
      <c r="F24" s="23">
        <v>1</v>
      </c>
    </row>
    <row r="25" ht="21.7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199120</v>
      </c>
      <c r="D28" s="140"/>
      <c r="E28" s="112">
        <v>249120</v>
      </c>
      <c r="F28" s="113"/>
    </row>
    <row r="29" spans="1:6" ht="21.75" customHeight="1">
      <c r="A29" s="117"/>
      <c r="B29" s="11" t="s">
        <v>20</v>
      </c>
      <c r="C29" s="114">
        <v>418615.44</v>
      </c>
      <c r="D29" s="122"/>
      <c r="E29" s="114">
        <v>599862.15</v>
      </c>
      <c r="F29" s="115"/>
    </row>
    <row r="30" spans="1:6" ht="21.75" customHeight="1">
      <c r="A30" s="117"/>
      <c r="B30" s="11" t="s">
        <v>21</v>
      </c>
      <c r="C30" s="114">
        <v>362540.64</v>
      </c>
      <c r="D30" s="122"/>
      <c r="E30" s="114">
        <v>286531.64</v>
      </c>
      <c r="F30" s="115"/>
    </row>
    <row r="31" spans="1:6" ht="21.75" customHeight="1" thickBot="1">
      <c r="A31" s="118"/>
      <c r="B31" s="44" t="s">
        <v>23</v>
      </c>
      <c r="C31" s="108">
        <v>141352.81</v>
      </c>
      <c r="D31" s="109"/>
      <c r="E31" s="108">
        <v>137836.31</v>
      </c>
      <c r="F31" s="121"/>
    </row>
    <row r="32" spans="1:6" ht="19.5" customHeight="1">
      <c r="A32" s="100"/>
      <c r="B32" s="101"/>
      <c r="C32" s="143">
        <f>SUM(C28:D31)</f>
        <v>1121628.89</v>
      </c>
      <c r="D32" s="144"/>
      <c r="E32" s="143">
        <f>SUM(E28:F31)</f>
        <v>1273350.1</v>
      </c>
      <c r="F32" s="144"/>
    </row>
  </sheetData>
  <sheetProtection/>
  <mergeCells count="20">
    <mergeCell ref="A1:B1"/>
    <mergeCell ref="B19:D19"/>
    <mergeCell ref="B20:D20"/>
    <mergeCell ref="B18:D18"/>
    <mergeCell ref="A2:A20"/>
    <mergeCell ref="A22:A24"/>
    <mergeCell ref="A26:F26"/>
    <mergeCell ref="A27:A31"/>
    <mergeCell ref="C27:D27"/>
    <mergeCell ref="C28:D28"/>
    <mergeCell ref="E30:F30"/>
    <mergeCell ref="E31:F31"/>
    <mergeCell ref="C29:D29"/>
    <mergeCell ref="C30:D30"/>
    <mergeCell ref="C32:D32"/>
    <mergeCell ref="E32:F32"/>
    <mergeCell ref="C31:D31"/>
    <mergeCell ref="E27:F27"/>
    <mergeCell ref="E28:F28"/>
    <mergeCell ref="E29:F29"/>
  </mergeCells>
  <printOptions horizontalCentered="1"/>
  <pageMargins left="0.31496062992125984" right="0.2362204724409449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30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55">
        <v>2347</v>
      </c>
      <c r="D2" s="55">
        <v>3086</v>
      </c>
      <c r="E2" s="55">
        <v>3007.4</v>
      </c>
      <c r="F2" s="16">
        <f>E2/D2</f>
        <v>0.9745301360985095</v>
      </c>
    </row>
    <row r="3" spans="1:6" ht="21.75" customHeight="1">
      <c r="A3" s="141"/>
      <c r="B3" s="4" t="s">
        <v>15</v>
      </c>
      <c r="C3" s="56"/>
      <c r="D3" s="56"/>
      <c r="E3" s="56"/>
      <c r="F3" s="17"/>
    </row>
    <row r="4" spans="1:6" ht="21.75" customHeight="1">
      <c r="A4" s="141"/>
      <c r="B4" s="4" t="s">
        <v>12</v>
      </c>
      <c r="C4" s="56">
        <v>30</v>
      </c>
      <c r="D4" s="56">
        <v>242.4</v>
      </c>
      <c r="E4" s="56">
        <v>232.9</v>
      </c>
      <c r="F4" s="17">
        <f aca="true" t="shared" si="0" ref="F4:F15">E4/D4</f>
        <v>0.9608085808580858</v>
      </c>
    </row>
    <row r="5" spans="1:6" ht="21.75" customHeight="1">
      <c r="A5" s="141"/>
      <c r="B5" s="4" t="s">
        <v>13</v>
      </c>
      <c r="C5" s="56"/>
      <c r="D5" s="56">
        <v>74.6</v>
      </c>
      <c r="E5" s="56">
        <v>65.1</v>
      </c>
      <c r="F5" s="17">
        <f t="shared" si="0"/>
        <v>0.8726541554959786</v>
      </c>
    </row>
    <row r="6" spans="1:6" ht="21.75" customHeight="1">
      <c r="A6" s="141"/>
      <c r="B6" s="4" t="s">
        <v>3</v>
      </c>
      <c r="C6" s="56">
        <v>62</v>
      </c>
      <c r="D6" s="56">
        <v>516.7</v>
      </c>
      <c r="E6" s="56">
        <v>513</v>
      </c>
      <c r="F6" s="17">
        <f t="shared" si="0"/>
        <v>0.9928391716663441</v>
      </c>
    </row>
    <row r="7" spans="1:6" ht="21.75" customHeight="1">
      <c r="A7" s="141"/>
      <c r="B7" s="4" t="s">
        <v>2</v>
      </c>
      <c r="C7" s="56"/>
      <c r="D7" s="56"/>
      <c r="E7" s="56"/>
      <c r="F7" s="17"/>
    </row>
    <row r="8" spans="1:6" ht="21.75" customHeight="1">
      <c r="A8" s="141"/>
      <c r="B8" s="4" t="s">
        <v>14</v>
      </c>
      <c r="C8" s="56"/>
      <c r="D8" s="56">
        <v>359.7</v>
      </c>
      <c r="E8" s="56">
        <v>359.7</v>
      </c>
      <c r="F8" s="17">
        <f t="shared" si="0"/>
        <v>1</v>
      </c>
    </row>
    <row r="9" spans="1:6" ht="21.75" customHeight="1">
      <c r="A9" s="141"/>
      <c r="B9" s="4" t="s">
        <v>18</v>
      </c>
      <c r="C9" s="56">
        <v>2312</v>
      </c>
      <c r="D9" s="56">
        <v>2569.3</v>
      </c>
      <c r="E9" s="56">
        <v>2569.3</v>
      </c>
      <c r="F9" s="17">
        <f t="shared" si="0"/>
        <v>1</v>
      </c>
    </row>
    <row r="10" spans="1:6" ht="21.75" customHeight="1">
      <c r="A10" s="141"/>
      <c r="B10" s="4" t="s">
        <v>15</v>
      </c>
      <c r="C10" s="56"/>
      <c r="D10" s="56"/>
      <c r="E10" s="56"/>
      <c r="F10" s="17"/>
    </row>
    <row r="11" spans="1:6" ht="21.75" customHeight="1">
      <c r="A11" s="141"/>
      <c r="B11" s="4" t="s">
        <v>68</v>
      </c>
      <c r="C11" s="56"/>
      <c r="D11" s="56">
        <v>20.6</v>
      </c>
      <c r="E11" s="56">
        <v>20.6</v>
      </c>
      <c r="F11" s="17">
        <f t="shared" si="0"/>
        <v>1</v>
      </c>
    </row>
    <row r="12" spans="1:6" ht="21.75" customHeight="1">
      <c r="A12" s="141"/>
      <c r="B12" s="4" t="s">
        <v>86</v>
      </c>
      <c r="C12" s="56"/>
      <c r="D12" s="56">
        <v>50</v>
      </c>
      <c r="E12" s="56">
        <v>50</v>
      </c>
      <c r="F12" s="17">
        <f t="shared" si="0"/>
        <v>1</v>
      </c>
    </row>
    <row r="13" spans="1:6" ht="21.75" customHeight="1">
      <c r="A13" s="141"/>
      <c r="B13" s="4" t="s">
        <v>90</v>
      </c>
      <c r="C13" s="56"/>
      <c r="D13" s="56">
        <v>40</v>
      </c>
      <c r="E13" s="56">
        <v>40</v>
      </c>
      <c r="F13" s="17">
        <f t="shared" si="0"/>
        <v>1</v>
      </c>
    </row>
    <row r="14" spans="1:6" ht="21.75" customHeight="1">
      <c r="A14" s="141"/>
      <c r="B14" s="4" t="s">
        <v>59</v>
      </c>
      <c r="C14" s="56"/>
      <c r="D14" s="56">
        <v>73</v>
      </c>
      <c r="E14" s="56">
        <v>0</v>
      </c>
      <c r="F14" s="17">
        <f t="shared" si="0"/>
        <v>0</v>
      </c>
    </row>
    <row r="15" spans="1:6" ht="21.75" customHeight="1">
      <c r="A15" s="141"/>
      <c r="B15" s="4" t="s">
        <v>91</v>
      </c>
      <c r="C15" s="56"/>
      <c r="D15" s="56">
        <v>70</v>
      </c>
      <c r="E15" s="56">
        <v>70</v>
      </c>
      <c r="F15" s="17">
        <f t="shared" si="0"/>
        <v>1</v>
      </c>
    </row>
    <row r="16" spans="1:6" ht="21.75" customHeight="1">
      <c r="A16" s="141"/>
      <c r="B16" s="4"/>
      <c r="C16" s="56"/>
      <c r="D16" s="56"/>
      <c r="E16" s="56"/>
      <c r="F16" s="17"/>
    </row>
    <row r="17" spans="1:6" ht="21.75" customHeight="1">
      <c r="A17" s="141"/>
      <c r="B17" s="4" t="s">
        <v>4</v>
      </c>
      <c r="C17" s="56"/>
      <c r="D17" s="56"/>
      <c r="E17" s="56"/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74.90000000000009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74.90000000000009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17</v>
      </c>
      <c r="D22" s="1">
        <v>143.8</v>
      </c>
      <c r="E22" s="1">
        <v>135</v>
      </c>
      <c r="F22" s="17">
        <f>E22/D22</f>
        <v>0.9388038942976356</v>
      </c>
    </row>
    <row r="23" spans="1:6" ht="21.75" customHeight="1" thickBot="1">
      <c r="A23" s="134"/>
      <c r="B23" s="10" t="s">
        <v>7</v>
      </c>
      <c r="C23" s="5">
        <v>60</v>
      </c>
      <c r="D23" s="5">
        <v>511</v>
      </c>
      <c r="E23" s="5">
        <v>511.2</v>
      </c>
      <c r="F23" s="52">
        <f>E23/D23</f>
        <v>1.0003913894324854</v>
      </c>
    </row>
    <row r="24" spans="1:6" ht="23.25" customHeight="1" thickBot="1" thickTop="1">
      <c r="A24" s="135"/>
      <c r="B24" s="53" t="s">
        <v>8</v>
      </c>
      <c r="C24" s="22">
        <f>C23-C22</f>
        <v>43</v>
      </c>
      <c r="D24" s="22">
        <f>D23-D22</f>
        <v>367.2</v>
      </c>
      <c r="E24" s="22">
        <f>E23-E22</f>
        <v>376.2</v>
      </c>
      <c r="F24" s="23">
        <f>E24/D24</f>
        <v>1.0245098039215685</v>
      </c>
    </row>
    <row r="25" ht="21.7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89397</v>
      </c>
      <c r="D28" s="140"/>
      <c r="E28" s="112"/>
      <c r="F28" s="113"/>
    </row>
    <row r="29" spans="1:6" ht="21.75" customHeight="1">
      <c r="A29" s="117"/>
      <c r="B29" s="11" t="s">
        <v>20</v>
      </c>
      <c r="C29" s="114">
        <v>30426.44</v>
      </c>
      <c r="D29" s="122"/>
      <c r="E29" s="114">
        <v>6877.58</v>
      </c>
      <c r="F29" s="115"/>
    </row>
    <row r="30" spans="1:6" ht="21.75" customHeight="1">
      <c r="A30" s="117"/>
      <c r="B30" s="11" t="s">
        <v>21</v>
      </c>
      <c r="C30" s="114">
        <v>86185.25</v>
      </c>
      <c r="D30" s="122"/>
      <c r="E30" s="114">
        <v>198737.25</v>
      </c>
      <c r="F30" s="115"/>
    </row>
    <row r="31" spans="1:6" ht="21.75" customHeight="1" thickBot="1">
      <c r="A31" s="118"/>
      <c r="B31" s="44" t="s">
        <v>23</v>
      </c>
      <c r="C31" s="108">
        <v>32875.62</v>
      </c>
      <c r="D31" s="109"/>
      <c r="E31" s="108">
        <v>80016.1</v>
      </c>
      <c r="F31" s="121"/>
    </row>
    <row r="32" spans="1:6" ht="18.75" customHeight="1">
      <c r="A32" s="145"/>
      <c r="B32" s="145"/>
      <c r="C32" s="146">
        <f>SUM(C28:D31)</f>
        <v>238884.31</v>
      </c>
      <c r="D32" s="146"/>
      <c r="E32" s="146">
        <f>SUM(E28:F31)</f>
        <v>285630.93</v>
      </c>
      <c r="F32" s="146"/>
    </row>
  </sheetData>
  <sheetProtection/>
  <mergeCells count="21">
    <mergeCell ref="A1:B1"/>
    <mergeCell ref="B19:D19"/>
    <mergeCell ref="B20:D20"/>
    <mergeCell ref="B18:D18"/>
    <mergeCell ref="A2:A20"/>
    <mergeCell ref="C31:D31"/>
    <mergeCell ref="A22:A24"/>
    <mergeCell ref="A26:F26"/>
    <mergeCell ref="A27:A31"/>
    <mergeCell ref="C27:D27"/>
    <mergeCell ref="C28:D28"/>
    <mergeCell ref="E27:F27"/>
    <mergeCell ref="E28:F28"/>
    <mergeCell ref="C29:D29"/>
    <mergeCell ref="E29:F29"/>
    <mergeCell ref="A32:B32"/>
    <mergeCell ref="E30:F30"/>
    <mergeCell ref="E31:F31"/>
    <mergeCell ref="C32:D32"/>
    <mergeCell ref="E32:F32"/>
    <mergeCell ref="C30:D30"/>
  </mergeCells>
  <printOptions horizontalCentered="1"/>
  <pageMargins left="0.2362204724409449" right="0.2362204724409449" top="0.8267716535433072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31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3997</v>
      </c>
      <c r="D2" s="2">
        <v>4463.5</v>
      </c>
      <c r="E2" s="2">
        <v>4463.5</v>
      </c>
      <c r="F2" s="16">
        <f>E2/D2</f>
        <v>1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31</v>
      </c>
      <c r="D4" s="1">
        <v>213.2</v>
      </c>
      <c r="E4" s="1">
        <v>212.8</v>
      </c>
      <c r="F4" s="17">
        <f aca="true" t="shared" si="0" ref="F4:F17">E4/D4</f>
        <v>0.9981238273921201</v>
      </c>
    </row>
    <row r="5" spans="1:6" ht="21.75" customHeight="1">
      <c r="A5" s="141"/>
      <c r="B5" s="4" t="s">
        <v>13</v>
      </c>
      <c r="C5" s="1">
        <v>5</v>
      </c>
      <c r="D5" s="1">
        <v>62.8</v>
      </c>
      <c r="E5" s="1">
        <v>62.8</v>
      </c>
      <c r="F5" s="17">
        <f t="shared" si="0"/>
        <v>1</v>
      </c>
    </row>
    <row r="6" spans="1:6" ht="21.75" customHeight="1">
      <c r="A6" s="141"/>
      <c r="B6" s="4" t="s">
        <v>3</v>
      </c>
      <c r="C6" s="1">
        <v>470</v>
      </c>
      <c r="D6" s="1">
        <v>592.9</v>
      </c>
      <c r="E6" s="1">
        <v>592.9</v>
      </c>
      <c r="F6" s="17">
        <f t="shared" si="0"/>
        <v>1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11.6</v>
      </c>
      <c r="E8" s="1">
        <v>11.6</v>
      </c>
      <c r="F8" s="17">
        <f t="shared" si="0"/>
        <v>1</v>
      </c>
    </row>
    <row r="9" spans="1:6" ht="21.75" customHeight="1">
      <c r="A9" s="141"/>
      <c r="B9" s="4" t="s">
        <v>18</v>
      </c>
      <c r="C9" s="1">
        <v>3527</v>
      </c>
      <c r="D9" s="1">
        <v>3828.6</v>
      </c>
      <c r="E9" s="1">
        <v>3828.6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30.1</v>
      </c>
      <c r="E11" s="1">
        <v>30.1</v>
      </c>
      <c r="F11" s="17">
        <f t="shared" si="0"/>
        <v>1</v>
      </c>
    </row>
    <row r="12" spans="1:6" ht="21.75" customHeight="1">
      <c r="A12" s="141"/>
      <c r="B12" s="4" t="s">
        <v>89</v>
      </c>
      <c r="C12" s="1"/>
      <c r="D12" s="1">
        <v>55</v>
      </c>
      <c r="E12" s="1">
        <v>55</v>
      </c>
      <c r="F12" s="17">
        <f t="shared" si="0"/>
        <v>1</v>
      </c>
    </row>
    <row r="13" spans="1:6" ht="21.75" customHeight="1">
      <c r="A13" s="141"/>
      <c r="B13" s="4" t="s">
        <v>60</v>
      </c>
      <c r="C13" s="1"/>
      <c r="D13" s="1">
        <v>208.8</v>
      </c>
      <c r="E13" s="1">
        <v>208.8</v>
      </c>
      <c r="F13" s="17">
        <f t="shared" si="0"/>
        <v>1</v>
      </c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>
        <v>42</v>
      </c>
      <c r="E17" s="1">
        <v>42</v>
      </c>
      <c r="F17" s="17">
        <f t="shared" si="0"/>
        <v>1</v>
      </c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0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0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350</v>
      </c>
      <c r="D22" s="1">
        <v>350</v>
      </c>
      <c r="E22" s="1">
        <v>167.7</v>
      </c>
      <c r="F22" s="17">
        <f>E22/D22</f>
        <v>0.4791428571428571</v>
      </c>
    </row>
    <row r="23" spans="1:6" ht="21.75" customHeight="1" thickBot="1">
      <c r="A23" s="134"/>
      <c r="B23" s="10" t="s">
        <v>7</v>
      </c>
      <c r="C23" s="5">
        <v>350</v>
      </c>
      <c r="D23" s="5">
        <v>350</v>
      </c>
      <c r="E23" s="5">
        <v>419.1</v>
      </c>
      <c r="F23" s="52">
        <f>E23/D23</f>
        <v>1.1974285714285715</v>
      </c>
    </row>
    <row r="24" spans="1:6" ht="23.25" customHeight="1" thickBot="1" thickTop="1">
      <c r="A24" s="135"/>
      <c r="B24" s="53" t="s">
        <v>8</v>
      </c>
      <c r="C24" s="22">
        <f>C23-C22</f>
        <v>0</v>
      </c>
      <c r="D24" s="22">
        <f>D23-D22</f>
        <v>0</v>
      </c>
      <c r="E24" s="22">
        <f>E23-E22</f>
        <v>251.40000000000003</v>
      </c>
      <c r="F24" s="23"/>
    </row>
    <row r="25" ht="21.7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47" t="s">
        <v>71</v>
      </c>
      <c r="D27" s="148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57952</v>
      </c>
      <c r="D28" s="140"/>
      <c r="E28" s="112">
        <v>132052</v>
      </c>
      <c r="F28" s="113"/>
    </row>
    <row r="29" spans="1:6" ht="21.75" customHeight="1">
      <c r="A29" s="117"/>
      <c r="B29" s="11" t="s">
        <v>20</v>
      </c>
      <c r="C29" s="114">
        <v>75553.94</v>
      </c>
      <c r="D29" s="122"/>
      <c r="E29" s="114">
        <v>92522.07</v>
      </c>
      <c r="F29" s="115"/>
    </row>
    <row r="30" spans="1:6" ht="21.75" customHeight="1">
      <c r="A30" s="117"/>
      <c r="B30" s="11" t="s">
        <v>21</v>
      </c>
      <c r="C30" s="114">
        <v>235690.55</v>
      </c>
      <c r="D30" s="122"/>
      <c r="E30" s="114">
        <v>284359.55</v>
      </c>
      <c r="F30" s="115"/>
    </row>
    <row r="31" spans="1:6" ht="21.75" customHeight="1" thickBot="1">
      <c r="A31" s="118"/>
      <c r="B31" s="44" t="s">
        <v>23</v>
      </c>
      <c r="C31" s="108">
        <v>336867.27</v>
      </c>
      <c r="D31" s="109"/>
      <c r="E31" s="108">
        <v>336946.27</v>
      </c>
      <c r="F31" s="121"/>
    </row>
    <row r="32" spans="1:6" ht="21" customHeight="1">
      <c r="A32" s="100"/>
      <c r="B32" s="101"/>
      <c r="C32" s="143">
        <f>SUM(C28:D31)</f>
        <v>706063.76</v>
      </c>
      <c r="D32" s="144"/>
      <c r="E32" s="143">
        <f>SUM(E28:F31)</f>
        <v>845879.89</v>
      </c>
      <c r="F32" s="144"/>
    </row>
  </sheetData>
  <sheetProtection/>
  <mergeCells count="20">
    <mergeCell ref="A1:B1"/>
    <mergeCell ref="B19:D19"/>
    <mergeCell ref="B20:D20"/>
    <mergeCell ref="B18:D18"/>
    <mergeCell ref="A2:A20"/>
    <mergeCell ref="A22:A24"/>
    <mergeCell ref="A26:F26"/>
    <mergeCell ref="A27:A31"/>
    <mergeCell ref="C27:D27"/>
    <mergeCell ref="C28:D28"/>
    <mergeCell ref="E30:F30"/>
    <mergeCell ref="E31:F31"/>
    <mergeCell ref="C29:D29"/>
    <mergeCell ref="C30:D30"/>
    <mergeCell ref="C32:D32"/>
    <mergeCell ref="E32:F32"/>
    <mergeCell ref="C31:D31"/>
    <mergeCell ref="E27:F27"/>
    <mergeCell ref="E28:F28"/>
    <mergeCell ref="E29:F29"/>
  </mergeCells>
  <printOptions horizontalCentered="1"/>
  <pageMargins left="0.35433070866141736" right="0.3" top="0.8267716535433072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0" customHeight="1" thickBot="1">
      <c r="A1" s="123" t="s">
        <v>32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5124</v>
      </c>
      <c r="D2" s="2">
        <v>6724.2</v>
      </c>
      <c r="E2" s="2">
        <v>6635.5</v>
      </c>
      <c r="F2" s="16">
        <f>E2/D2</f>
        <v>0.9868088397132745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54</v>
      </c>
      <c r="D4" s="1">
        <v>350</v>
      </c>
      <c r="E4" s="1">
        <v>350</v>
      </c>
      <c r="F4" s="17">
        <f aca="true" t="shared" si="0" ref="F4:F18">E4/D4</f>
        <v>1</v>
      </c>
    </row>
    <row r="5" spans="1:6" ht="21.75" customHeight="1">
      <c r="A5" s="141"/>
      <c r="B5" s="4" t="s">
        <v>13</v>
      </c>
      <c r="C5" s="1">
        <v>15</v>
      </c>
      <c r="D5" s="1">
        <v>227.1</v>
      </c>
      <c r="E5" s="1">
        <v>119.1</v>
      </c>
      <c r="F5" s="17">
        <f t="shared" si="0"/>
        <v>0.52443857331572</v>
      </c>
    </row>
    <row r="6" spans="1:6" ht="21.75" customHeight="1">
      <c r="A6" s="141"/>
      <c r="B6" s="4" t="s">
        <v>3</v>
      </c>
      <c r="C6" s="1">
        <v>2352</v>
      </c>
      <c r="D6" s="1">
        <v>2838.1</v>
      </c>
      <c r="E6" s="1">
        <v>2859.1</v>
      </c>
      <c r="F6" s="17">
        <f t="shared" si="0"/>
        <v>1.0073993164441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129.1</v>
      </c>
      <c r="E8" s="1">
        <v>129.1</v>
      </c>
      <c r="F8" s="17">
        <f t="shared" si="0"/>
        <v>1</v>
      </c>
    </row>
    <row r="9" spans="1:6" ht="21.75" customHeight="1">
      <c r="A9" s="141"/>
      <c r="B9" s="4" t="s">
        <v>18</v>
      </c>
      <c r="C9" s="1">
        <v>2772</v>
      </c>
      <c r="D9" s="1">
        <v>3693.1</v>
      </c>
      <c r="E9" s="1">
        <v>3693.1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93</v>
      </c>
      <c r="C11" s="1"/>
      <c r="D11" s="1">
        <v>20</v>
      </c>
      <c r="E11" s="1">
        <v>20</v>
      </c>
      <c r="F11" s="17">
        <f t="shared" si="0"/>
        <v>1</v>
      </c>
    </row>
    <row r="12" spans="1:6" ht="21.75" customHeight="1">
      <c r="A12" s="141"/>
      <c r="B12" s="4" t="s">
        <v>92</v>
      </c>
      <c r="C12" s="1"/>
      <c r="D12" s="1">
        <v>350</v>
      </c>
      <c r="E12" s="1">
        <v>350</v>
      </c>
      <c r="F12" s="17">
        <f t="shared" si="0"/>
        <v>1</v>
      </c>
    </row>
    <row r="13" spans="1:6" ht="21.75" customHeight="1">
      <c r="A13" s="141"/>
      <c r="B13" s="4" t="s">
        <v>68</v>
      </c>
      <c r="C13" s="1"/>
      <c r="D13" s="1">
        <v>30.1</v>
      </c>
      <c r="E13" s="1">
        <v>30.1</v>
      </c>
      <c r="F13" s="17">
        <f>E13/D13</f>
        <v>1</v>
      </c>
    </row>
    <row r="14" spans="1:6" ht="21.75" customHeight="1">
      <c r="A14" s="141"/>
      <c r="B14" s="4" t="s">
        <v>67</v>
      </c>
      <c r="C14" s="1"/>
      <c r="D14" s="1">
        <v>123</v>
      </c>
      <c r="E14" s="1">
        <v>123</v>
      </c>
      <c r="F14" s="17">
        <f>E14/D14</f>
        <v>1</v>
      </c>
    </row>
    <row r="15" spans="1:6" ht="21.75" customHeight="1">
      <c r="A15" s="141"/>
      <c r="B15" s="4" t="s">
        <v>86</v>
      </c>
      <c r="C15" s="1"/>
      <c r="D15" s="1">
        <v>108</v>
      </c>
      <c r="E15" s="1">
        <v>0</v>
      </c>
      <c r="F15" s="17">
        <f>E15/D15</f>
        <v>0</v>
      </c>
    </row>
    <row r="16" spans="1:6" ht="21.75" customHeight="1">
      <c r="A16" s="141"/>
      <c r="B16" s="4" t="s">
        <v>90</v>
      </c>
      <c r="C16" s="1"/>
      <c r="D16" s="1">
        <v>26</v>
      </c>
      <c r="E16" s="1">
        <v>26</v>
      </c>
      <c r="F16" s="17">
        <f>E16/D16</f>
        <v>1</v>
      </c>
    </row>
    <row r="17" spans="1:6" ht="21.75" customHeight="1">
      <c r="A17" s="141"/>
      <c r="B17" s="4" t="s">
        <v>60</v>
      </c>
      <c r="C17" s="1"/>
      <c r="D17" s="1">
        <v>260.6</v>
      </c>
      <c r="E17" s="1">
        <v>260.6</v>
      </c>
      <c r="F17" s="17">
        <f>E17/D17</f>
        <v>1</v>
      </c>
    </row>
    <row r="18" spans="1:6" ht="21.75" customHeight="1">
      <c r="A18" s="141"/>
      <c r="B18" s="4" t="s">
        <v>4</v>
      </c>
      <c r="C18" s="1"/>
      <c r="D18" s="1">
        <v>193</v>
      </c>
      <c r="E18" s="1">
        <v>193</v>
      </c>
      <c r="F18" s="17">
        <f t="shared" si="0"/>
        <v>1</v>
      </c>
    </row>
    <row r="19" spans="1:6" ht="21.75" customHeight="1">
      <c r="A19" s="141"/>
      <c r="B19" s="125" t="s">
        <v>17</v>
      </c>
      <c r="C19" s="126"/>
      <c r="D19" s="127"/>
      <c r="E19" s="1">
        <f>D18-E18</f>
        <v>0</v>
      </c>
      <c r="F19" s="17"/>
    </row>
    <row r="20" spans="1:6" ht="21.75" customHeight="1" thickBot="1">
      <c r="A20" s="141"/>
      <c r="B20" s="125" t="s">
        <v>16</v>
      </c>
      <c r="C20" s="126"/>
      <c r="D20" s="127"/>
      <c r="E20" s="1">
        <f>E6+E9+E18+E19-E2</f>
        <v>109.69999999999982</v>
      </c>
      <c r="F20" s="17"/>
    </row>
    <row r="21" spans="1:6" ht="23.25" customHeight="1" thickBot="1" thickTop="1">
      <c r="A21" s="142"/>
      <c r="B21" s="128" t="s">
        <v>5</v>
      </c>
      <c r="C21" s="129"/>
      <c r="D21" s="130"/>
      <c r="E21" s="22">
        <f>E20</f>
        <v>109.69999999999982</v>
      </c>
      <c r="F21" s="23"/>
    </row>
    <row r="22" spans="1:6" ht="15" customHeight="1" thickBot="1">
      <c r="A22" s="24"/>
      <c r="B22" s="25"/>
      <c r="C22" s="26"/>
      <c r="D22" s="26"/>
      <c r="E22" s="26"/>
      <c r="F22" s="51"/>
    </row>
    <row r="23" spans="1:6" ht="21.75" customHeight="1">
      <c r="A23" s="133" t="s">
        <v>22</v>
      </c>
      <c r="B23" s="4" t="s">
        <v>6</v>
      </c>
      <c r="C23" s="1">
        <v>720</v>
      </c>
      <c r="D23" s="1">
        <v>1032.2</v>
      </c>
      <c r="E23" s="1">
        <v>1031.2</v>
      </c>
      <c r="F23" s="17">
        <f>E23/D23</f>
        <v>0.9990311955047472</v>
      </c>
    </row>
    <row r="24" spans="1:6" ht="21.75" customHeight="1" thickBot="1">
      <c r="A24" s="134"/>
      <c r="B24" s="10" t="s">
        <v>7</v>
      </c>
      <c r="C24" s="5">
        <v>1100</v>
      </c>
      <c r="D24" s="5">
        <v>1363</v>
      </c>
      <c r="E24" s="5">
        <v>1363.4</v>
      </c>
      <c r="F24" s="52">
        <f>E24/D24</f>
        <v>1.0002934702861337</v>
      </c>
    </row>
    <row r="25" spans="1:6" ht="23.25" customHeight="1" thickBot="1" thickTop="1">
      <c r="A25" s="135"/>
      <c r="B25" s="53" t="s">
        <v>8</v>
      </c>
      <c r="C25" s="22">
        <f>C24-C23</f>
        <v>380</v>
      </c>
      <c r="D25" s="22">
        <f>D24-D23</f>
        <v>330.79999999999995</v>
      </c>
      <c r="E25" s="22">
        <f>E24-E23</f>
        <v>332.20000000000005</v>
      </c>
      <c r="F25" s="23">
        <f>E25/D25</f>
        <v>1.0042321644498189</v>
      </c>
    </row>
    <row r="26" ht="12.75" customHeight="1" thickBot="1"/>
    <row r="27" spans="1:6" ht="28.5" customHeight="1" thickBot="1">
      <c r="A27" s="136" t="s">
        <v>25</v>
      </c>
      <c r="B27" s="137"/>
      <c r="C27" s="137"/>
      <c r="D27" s="137"/>
      <c r="E27" s="137"/>
      <c r="F27" s="138"/>
    </row>
    <row r="28" spans="1:6" ht="21.75" customHeight="1" thickBot="1">
      <c r="A28" s="116" t="s">
        <v>26</v>
      </c>
      <c r="B28" s="35"/>
      <c r="C28" s="110" t="s">
        <v>71</v>
      </c>
      <c r="D28" s="119"/>
      <c r="E28" s="110" t="s">
        <v>72</v>
      </c>
      <c r="F28" s="111"/>
    </row>
    <row r="29" spans="1:6" ht="21.75" customHeight="1">
      <c r="A29" s="117"/>
      <c r="B29" s="38" t="s">
        <v>19</v>
      </c>
      <c r="C29" s="139">
        <v>250000</v>
      </c>
      <c r="D29" s="140"/>
      <c r="E29" s="112">
        <v>300000</v>
      </c>
      <c r="F29" s="113"/>
    </row>
    <row r="30" spans="1:6" ht="21.75" customHeight="1">
      <c r="A30" s="117"/>
      <c r="B30" s="11" t="s">
        <v>20</v>
      </c>
      <c r="C30" s="114">
        <v>102020.84</v>
      </c>
      <c r="D30" s="122"/>
      <c r="E30" s="114">
        <v>239352.47</v>
      </c>
      <c r="F30" s="115"/>
    </row>
    <row r="31" spans="1:6" ht="21.75" customHeight="1">
      <c r="A31" s="117"/>
      <c r="B31" s="11" t="s">
        <v>21</v>
      </c>
      <c r="C31" s="114">
        <v>157613.21</v>
      </c>
      <c r="D31" s="122"/>
      <c r="E31" s="114">
        <v>322437.21</v>
      </c>
      <c r="F31" s="115"/>
    </row>
    <row r="32" spans="1:6" ht="21.75" customHeight="1" thickBot="1">
      <c r="A32" s="118"/>
      <c r="B32" s="44" t="s">
        <v>23</v>
      </c>
      <c r="C32" s="108">
        <v>122307.45</v>
      </c>
      <c r="D32" s="109"/>
      <c r="E32" s="108">
        <v>126337.25</v>
      </c>
      <c r="F32" s="121"/>
    </row>
    <row r="33" spans="2:6" s="100" customFormat="1" ht="19.5" customHeight="1">
      <c r="B33" s="101"/>
      <c r="C33" s="143">
        <f>SUM(C29:D32)</f>
        <v>631941.4999999999</v>
      </c>
      <c r="D33" s="144"/>
      <c r="E33" s="143">
        <f>SUM(E29:F32)</f>
        <v>988126.9299999999</v>
      </c>
      <c r="F33" s="144"/>
    </row>
  </sheetData>
  <sheetProtection/>
  <mergeCells count="20">
    <mergeCell ref="C32:D32"/>
    <mergeCell ref="E29:F29"/>
    <mergeCell ref="E28:F28"/>
    <mergeCell ref="E30:F30"/>
    <mergeCell ref="A23:A25"/>
    <mergeCell ref="A1:B1"/>
    <mergeCell ref="B20:D20"/>
    <mergeCell ref="B21:D21"/>
    <mergeCell ref="B19:D19"/>
    <mergeCell ref="A2:A21"/>
    <mergeCell ref="E31:F31"/>
    <mergeCell ref="E32:F32"/>
    <mergeCell ref="E33:F33"/>
    <mergeCell ref="C33:D33"/>
    <mergeCell ref="A27:F27"/>
    <mergeCell ref="A28:A32"/>
    <mergeCell ref="C28:D28"/>
    <mergeCell ref="C29:D29"/>
    <mergeCell ref="C30:D30"/>
    <mergeCell ref="C31:D31"/>
  </mergeCells>
  <printOptions horizontalCentered="1"/>
  <pageMargins left="0.31496062992125984" right="0.31496062992125984" top="0.8661417322834646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2.25" customHeight="1" thickBot="1">
      <c r="A1" s="123" t="s">
        <v>33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2298</v>
      </c>
      <c r="D2" s="2">
        <v>2732.2</v>
      </c>
      <c r="E2" s="2">
        <v>2745.8</v>
      </c>
      <c r="F2" s="16">
        <f>E2/D2</f>
        <v>1.0049776736695704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38</v>
      </c>
      <c r="D4" s="1">
        <v>137</v>
      </c>
      <c r="E4" s="1">
        <v>134</v>
      </c>
      <c r="F4" s="17">
        <f aca="true" t="shared" si="0" ref="F4:F12">E4/D4</f>
        <v>0.9781021897810219</v>
      </c>
    </row>
    <row r="5" spans="1:6" ht="21.75" customHeight="1">
      <c r="A5" s="141"/>
      <c r="B5" s="4" t="s">
        <v>13</v>
      </c>
      <c r="C5" s="1">
        <v>5</v>
      </c>
      <c r="D5" s="1">
        <v>41</v>
      </c>
      <c r="E5" s="1">
        <v>36</v>
      </c>
      <c r="F5" s="17">
        <f t="shared" si="0"/>
        <v>0.8780487804878049</v>
      </c>
    </row>
    <row r="6" spans="1:6" ht="21.75" customHeight="1">
      <c r="A6" s="141"/>
      <c r="B6" s="4" t="s">
        <v>3</v>
      </c>
      <c r="C6" s="1">
        <v>250</v>
      </c>
      <c r="D6" s="1">
        <v>590</v>
      </c>
      <c r="E6" s="1">
        <v>603.6</v>
      </c>
      <c r="F6" s="17">
        <f t="shared" si="0"/>
        <v>1.0230508474576272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340</v>
      </c>
      <c r="E8" s="1">
        <v>331.6</v>
      </c>
      <c r="F8" s="17">
        <f t="shared" si="0"/>
        <v>0.9752941176470589</v>
      </c>
    </row>
    <row r="9" spans="1:6" ht="21.75" customHeight="1">
      <c r="A9" s="141"/>
      <c r="B9" s="4" t="s">
        <v>18</v>
      </c>
      <c r="C9" s="1">
        <v>2048</v>
      </c>
      <c r="D9" s="1">
        <v>2107.2</v>
      </c>
      <c r="E9" s="1">
        <v>2107.2</v>
      </c>
      <c r="F9" s="17">
        <f t="shared" si="0"/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68</v>
      </c>
      <c r="C11" s="1"/>
      <c r="D11" s="1">
        <v>26</v>
      </c>
      <c r="E11" s="1">
        <v>26</v>
      </c>
      <c r="F11" s="17">
        <f t="shared" si="0"/>
        <v>1</v>
      </c>
    </row>
    <row r="12" spans="1:6" ht="21.75" customHeight="1">
      <c r="A12" s="141"/>
      <c r="B12" s="4" t="s">
        <v>86</v>
      </c>
      <c r="C12" s="1"/>
      <c r="D12" s="1">
        <v>29</v>
      </c>
      <c r="E12" s="1">
        <v>29</v>
      </c>
      <c r="F12" s="17">
        <f t="shared" si="0"/>
        <v>1</v>
      </c>
    </row>
    <row r="13" spans="1:6" ht="21.75" customHeight="1">
      <c r="A13" s="141"/>
      <c r="B13" s="4"/>
      <c r="C13" s="1"/>
      <c r="D13" s="1"/>
      <c r="E13" s="1"/>
      <c r="F13" s="17"/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>
        <v>35</v>
      </c>
      <c r="E17" s="1">
        <v>35</v>
      </c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0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0</v>
      </c>
      <c r="F20" s="23"/>
    </row>
    <row r="21" spans="1:6" ht="21.75" customHeight="1" thickBot="1">
      <c r="A21" s="24"/>
      <c r="B21" s="25"/>
      <c r="C21" s="26"/>
      <c r="D21" s="26"/>
      <c r="E21" s="26"/>
      <c r="F21" s="51"/>
    </row>
    <row r="22" spans="1:6" ht="21.75" customHeight="1">
      <c r="A22" s="133" t="s">
        <v>22</v>
      </c>
      <c r="B22" s="4" t="s">
        <v>6</v>
      </c>
      <c r="C22" s="1">
        <v>202</v>
      </c>
      <c r="D22" s="1">
        <v>202</v>
      </c>
      <c r="E22" s="1">
        <v>38.4</v>
      </c>
      <c r="F22" s="17">
        <f>E22/D22</f>
        <v>0.1900990099009901</v>
      </c>
    </row>
    <row r="23" spans="1:6" ht="21.75" customHeight="1" thickBot="1">
      <c r="A23" s="134"/>
      <c r="B23" s="10" t="s">
        <v>7</v>
      </c>
      <c r="C23" s="5">
        <v>202</v>
      </c>
      <c r="D23" s="5">
        <v>202</v>
      </c>
      <c r="E23" s="5">
        <v>236.1</v>
      </c>
      <c r="F23" s="52">
        <f>E23/D23</f>
        <v>1.1688118811881187</v>
      </c>
    </row>
    <row r="24" spans="1:6" ht="23.25" customHeight="1" thickBot="1" thickTop="1">
      <c r="A24" s="135"/>
      <c r="B24" s="53" t="s">
        <v>8</v>
      </c>
      <c r="C24" s="22">
        <f>C23-C22</f>
        <v>0</v>
      </c>
      <c r="D24" s="22">
        <f>D23-D22</f>
        <v>0</v>
      </c>
      <c r="E24" s="22">
        <f>E23-E22</f>
        <v>197.7</v>
      </c>
      <c r="F24" s="23"/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45813</v>
      </c>
      <c r="D28" s="140"/>
      <c r="E28" s="112">
        <v>25913</v>
      </c>
      <c r="F28" s="113"/>
    </row>
    <row r="29" spans="1:6" ht="21.75" customHeight="1">
      <c r="A29" s="117"/>
      <c r="B29" s="11" t="s">
        <v>20</v>
      </c>
      <c r="C29" s="114">
        <v>426095.79</v>
      </c>
      <c r="D29" s="122"/>
      <c r="E29" s="114">
        <v>189638.38</v>
      </c>
      <c r="F29" s="115"/>
    </row>
    <row r="30" spans="1:6" ht="21.75" customHeight="1">
      <c r="A30" s="117"/>
      <c r="B30" s="11" t="s">
        <v>21</v>
      </c>
      <c r="C30" s="114">
        <v>461704.76</v>
      </c>
      <c r="D30" s="122"/>
      <c r="E30" s="114">
        <v>357302.12</v>
      </c>
      <c r="F30" s="115"/>
    </row>
    <row r="31" spans="1:6" ht="21.75" customHeight="1" thickBot="1">
      <c r="A31" s="118"/>
      <c r="B31" s="44" t="s">
        <v>23</v>
      </c>
      <c r="C31" s="108">
        <v>73090.48</v>
      </c>
      <c r="D31" s="109"/>
      <c r="E31" s="108">
        <v>95763.48</v>
      </c>
      <c r="F31" s="121"/>
    </row>
    <row r="32" spans="1:6" ht="20.25" customHeight="1">
      <c r="A32" s="100"/>
      <c r="B32" s="101"/>
      <c r="C32" s="143">
        <f>SUM(C28:D31)</f>
        <v>1006704.03</v>
      </c>
      <c r="D32" s="144"/>
      <c r="E32" s="143">
        <f>SUM(E28:F31)</f>
        <v>668616.98</v>
      </c>
      <c r="F32" s="144"/>
    </row>
  </sheetData>
  <sheetProtection/>
  <mergeCells count="20">
    <mergeCell ref="C31:D31"/>
    <mergeCell ref="E27:F27"/>
    <mergeCell ref="E28:F28"/>
    <mergeCell ref="E29:F29"/>
    <mergeCell ref="A22:A24"/>
    <mergeCell ref="A1:B1"/>
    <mergeCell ref="B19:D19"/>
    <mergeCell ref="B20:D20"/>
    <mergeCell ref="B18:D18"/>
    <mergeCell ref="A2:A20"/>
    <mergeCell ref="E30:F30"/>
    <mergeCell ref="E31:F31"/>
    <mergeCell ref="C32:D32"/>
    <mergeCell ref="E32:F32"/>
    <mergeCell ref="A26:F26"/>
    <mergeCell ref="A27:A31"/>
    <mergeCell ref="C27:D27"/>
    <mergeCell ref="C28:D28"/>
    <mergeCell ref="C29:D29"/>
    <mergeCell ref="C30:D30"/>
  </mergeCells>
  <printOptions horizontalCentered="1"/>
  <pageMargins left="0.31496062992125984" right="0.2362204724409449" top="0.787401574803149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="80" zoomScaleNormal="75" zoomScaleSheetLayoutView="80" zoomScalePageLayoutView="0" workbookViewId="0" topLeftCell="A1">
      <selection activeCell="A1" sqref="A1:B1"/>
    </sheetView>
  </sheetViews>
  <sheetFormatPr defaultColWidth="9.140625" defaultRowHeight="12.75"/>
  <cols>
    <col min="1" max="1" width="6.8515625" style="15" customWidth="1"/>
    <col min="2" max="2" width="44.7109375" style="47" customWidth="1"/>
    <col min="3" max="4" width="10.8515625" style="15" customWidth="1"/>
    <col min="5" max="5" width="13.421875" style="15" customWidth="1"/>
    <col min="6" max="6" width="10.140625" style="15" customWidth="1"/>
    <col min="7" max="7" width="12.28125" style="15" customWidth="1"/>
    <col min="8" max="16384" width="9.140625" style="15" customWidth="1"/>
  </cols>
  <sheetData>
    <row r="1" spans="1:6" ht="31.5" customHeight="1" thickBot="1">
      <c r="A1" s="123" t="s">
        <v>34</v>
      </c>
      <c r="B1" s="124"/>
      <c r="C1" s="12" t="s">
        <v>9</v>
      </c>
      <c r="D1" s="12" t="s">
        <v>10</v>
      </c>
      <c r="E1" s="13" t="s">
        <v>70</v>
      </c>
      <c r="F1" s="14" t="s">
        <v>11</v>
      </c>
    </row>
    <row r="2" spans="1:6" ht="21.75" customHeight="1" thickTop="1">
      <c r="A2" s="141" t="s">
        <v>0</v>
      </c>
      <c r="B2" s="3" t="s">
        <v>1</v>
      </c>
      <c r="C2" s="2">
        <v>4534</v>
      </c>
      <c r="D2" s="2">
        <v>5449.9</v>
      </c>
      <c r="E2" s="2">
        <v>5441</v>
      </c>
      <c r="F2" s="16">
        <f>E2/D2</f>
        <v>0.9983669425127067</v>
      </c>
    </row>
    <row r="3" spans="1:6" ht="21.75" customHeight="1">
      <c r="A3" s="141"/>
      <c r="B3" s="4" t="s">
        <v>15</v>
      </c>
      <c r="C3" s="1"/>
      <c r="D3" s="1"/>
      <c r="E3" s="1"/>
      <c r="F3" s="17"/>
    </row>
    <row r="4" spans="1:6" ht="21.75" customHeight="1">
      <c r="A4" s="141"/>
      <c r="B4" s="4" t="s">
        <v>12</v>
      </c>
      <c r="C4" s="1">
        <v>30</v>
      </c>
      <c r="D4" s="1">
        <v>50</v>
      </c>
      <c r="E4" s="1">
        <v>50</v>
      </c>
      <c r="F4" s="17">
        <f>E4/D4</f>
        <v>1</v>
      </c>
    </row>
    <row r="5" spans="1:6" ht="21.75" customHeight="1">
      <c r="A5" s="141"/>
      <c r="B5" s="4" t="s">
        <v>13</v>
      </c>
      <c r="C5" s="1">
        <v>0</v>
      </c>
      <c r="D5" s="1">
        <v>16.4</v>
      </c>
      <c r="E5" s="1">
        <v>7.2</v>
      </c>
      <c r="F5" s="17">
        <f>E5/D5</f>
        <v>0.4390243902439025</v>
      </c>
    </row>
    <row r="6" spans="1:6" ht="21.75" customHeight="1">
      <c r="A6" s="141"/>
      <c r="B6" s="4" t="s">
        <v>3</v>
      </c>
      <c r="C6" s="1">
        <v>1075</v>
      </c>
      <c r="D6" s="1">
        <v>1449.8</v>
      </c>
      <c r="E6" s="1">
        <v>1450.1</v>
      </c>
      <c r="F6" s="17">
        <f>E6/D6</f>
        <v>1.0002069250931163</v>
      </c>
    </row>
    <row r="7" spans="1:6" ht="21.75" customHeight="1">
      <c r="A7" s="141"/>
      <c r="B7" s="4" t="s">
        <v>2</v>
      </c>
      <c r="C7" s="1"/>
      <c r="D7" s="1"/>
      <c r="E7" s="1"/>
      <c r="F7" s="17"/>
    </row>
    <row r="8" spans="1:6" ht="21.75" customHeight="1">
      <c r="A8" s="141"/>
      <c r="B8" s="4" t="s">
        <v>14</v>
      </c>
      <c r="C8" s="1"/>
      <c r="D8" s="1">
        <v>61.1</v>
      </c>
      <c r="E8" s="1">
        <v>61.1</v>
      </c>
      <c r="F8" s="17">
        <f>E8/D8</f>
        <v>1</v>
      </c>
    </row>
    <row r="9" spans="1:6" ht="21.75" customHeight="1">
      <c r="A9" s="141"/>
      <c r="B9" s="4" t="s">
        <v>18</v>
      </c>
      <c r="C9" s="1">
        <v>3459</v>
      </c>
      <c r="D9" s="1">
        <v>4000.1</v>
      </c>
      <c r="E9" s="1">
        <v>4000.1</v>
      </c>
      <c r="F9" s="17">
        <f>E9/D9</f>
        <v>1</v>
      </c>
    </row>
    <row r="10" spans="1:6" ht="21.75" customHeight="1">
      <c r="A10" s="141"/>
      <c r="B10" s="4" t="s">
        <v>15</v>
      </c>
      <c r="C10" s="1"/>
      <c r="D10" s="1"/>
      <c r="E10" s="1"/>
      <c r="F10" s="17"/>
    </row>
    <row r="11" spans="1:6" ht="21.75" customHeight="1">
      <c r="A11" s="141"/>
      <c r="B11" s="4" t="s">
        <v>94</v>
      </c>
      <c r="C11" s="1"/>
      <c r="D11" s="1">
        <v>500</v>
      </c>
      <c r="E11" s="1">
        <v>500</v>
      </c>
      <c r="F11" s="17">
        <f>E11/D11</f>
        <v>1</v>
      </c>
    </row>
    <row r="12" spans="1:6" ht="21.75" customHeight="1">
      <c r="A12" s="141"/>
      <c r="B12" s="4" t="s">
        <v>68</v>
      </c>
      <c r="C12" s="1"/>
      <c r="D12" s="1">
        <v>27.4</v>
      </c>
      <c r="E12" s="1">
        <v>27.2</v>
      </c>
      <c r="F12" s="17">
        <f>E12/D12</f>
        <v>0.9927007299270073</v>
      </c>
    </row>
    <row r="13" spans="1:6" ht="21.75" customHeight="1">
      <c r="A13" s="141"/>
      <c r="B13" s="4" t="s">
        <v>86</v>
      </c>
      <c r="C13" s="1"/>
      <c r="D13" s="1">
        <v>9</v>
      </c>
      <c r="E13" s="1">
        <v>0</v>
      </c>
      <c r="F13" s="17">
        <f>E13/D13</f>
        <v>0</v>
      </c>
    </row>
    <row r="14" spans="1:6" ht="21.75" customHeight="1">
      <c r="A14" s="141"/>
      <c r="B14" s="4"/>
      <c r="C14" s="1"/>
      <c r="D14" s="1"/>
      <c r="E14" s="1"/>
      <c r="F14" s="17"/>
    </row>
    <row r="15" spans="1:6" ht="21.75" customHeight="1">
      <c r="A15" s="141"/>
      <c r="B15" s="4"/>
      <c r="C15" s="1"/>
      <c r="D15" s="1"/>
      <c r="E15" s="1"/>
      <c r="F15" s="17"/>
    </row>
    <row r="16" spans="1:6" ht="21.75" customHeight="1">
      <c r="A16" s="141"/>
      <c r="B16" s="4"/>
      <c r="C16" s="1"/>
      <c r="D16" s="1"/>
      <c r="E16" s="1"/>
      <c r="F16" s="17"/>
    </row>
    <row r="17" spans="1:6" ht="21.75" customHeight="1">
      <c r="A17" s="141"/>
      <c r="B17" s="4" t="s">
        <v>4</v>
      </c>
      <c r="C17" s="1"/>
      <c r="D17" s="1"/>
      <c r="E17" s="1"/>
      <c r="F17" s="17"/>
    </row>
    <row r="18" spans="1:6" ht="21.75" customHeight="1">
      <c r="A18" s="141"/>
      <c r="B18" s="125" t="s">
        <v>17</v>
      </c>
      <c r="C18" s="126"/>
      <c r="D18" s="127"/>
      <c r="E18" s="1">
        <f>D17-E17</f>
        <v>0</v>
      </c>
      <c r="F18" s="17"/>
    </row>
    <row r="19" spans="1:6" ht="21.75" customHeight="1" thickBot="1">
      <c r="A19" s="141"/>
      <c r="B19" s="125" t="s">
        <v>16</v>
      </c>
      <c r="C19" s="126"/>
      <c r="D19" s="127"/>
      <c r="E19" s="1">
        <f>E6+E9+E17+E18-E2</f>
        <v>9.199999999999818</v>
      </c>
      <c r="F19" s="17"/>
    </row>
    <row r="20" spans="1:6" ht="23.25" customHeight="1" thickBot="1" thickTop="1">
      <c r="A20" s="142"/>
      <c r="B20" s="128" t="s">
        <v>5</v>
      </c>
      <c r="C20" s="129"/>
      <c r="D20" s="130"/>
      <c r="E20" s="22">
        <f>E19</f>
        <v>9.199999999999818</v>
      </c>
      <c r="F20" s="23"/>
    </row>
    <row r="21" spans="1:6" ht="21.75" customHeight="1" thickBot="1">
      <c r="A21" s="24"/>
      <c r="B21" s="25"/>
      <c r="C21" s="54"/>
      <c r="D21" s="54"/>
      <c r="E21" s="54"/>
      <c r="F21" s="51"/>
    </row>
    <row r="22" spans="1:6" ht="21.75" customHeight="1">
      <c r="A22" s="133" t="s">
        <v>22</v>
      </c>
      <c r="B22" s="4" t="s">
        <v>6</v>
      </c>
      <c r="C22" s="1">
        <v>110</v>
      </c>
      <c r="D22" s="1">
        <v>110</v>
      </c>
      <c r="E22" s="1">
        <v>119.3</v>
      </c>
      <c r="F22" s="17">
        <f>E22/D22</f>
        <v>1.0845454545454545</v>
      </c>
    </row>
    <row r="23" spans="1:6" ht="21.75" customHeight="1" thickBot="1">
      <c r="A23" s="134"/>
      <c r="B23" s="10" t="s">
        <v>7</v>
      </c>
      <c r="C23" s="5">
        <v>110</v>
      </c>
      <c r="D23" s="5">
        <v>110</v>
      </c>
      <c r="E23" s="5">
        <v>146</v>
      </c>
      <c r="F23" s="52">
        <f>E23/D23</f>
        <v>1.3272727272727274</v>
      </c>
    </row>
    <row r="24" spans="1:6" ht="23.25" customHeight="1" thickBot="1" thickTop="1">
      <c r="A24" s="135"/>
      <c r="B24" s="53" t="s">
        <v>8</v>
      </c>
      <c r="C24" s="22">
        <f>C23-C22</f>
        <v>0</v>
      </c>
      <c r="D24" s="22">
        <f>D23-D22</f>
        <v>0</v>
      </c>
      <c r="E24" s="22">
        <f>E23-E22</f>
        <v>26.700000000000003</v>
      </c>
      <c r="F24" s="23"/>
    </row>
    <row r="25" ht="28.5" customHeight="1" thickBot="1"/>
    <row r="26" spans="1:6" ht="28.5" customHeight="1" thickBot="1">
      <c r="A26" s="136" t="s">
        <v>25</v>
      </c>
      <c r="B26" s="137"/>
      <c r="C26" s="137"/>
      <c r="D26" s="137"/>
      <c r="E26" s="137"/>
      <c r="F26" s="138"/>
    </row>
    <row r="27" spans="1:6" ht="21.75" customHeight="1" thickBot="1">
      <c r="A27" s="116" t="s">
        <v>26</v>
      </c>
      <c r="B27" s="35"/>
      <c r="C27" s="110" t="s">
        <v>71</v>
      </c>
      <c r="D27" s="119"/>
      <c r="E27" s="110" t="s">
        <v>72</v>
      </c>
      <c r="F27" s="111"/>
    </row>
    <row r="28" spans="1:6" ht="21.75" customHeight="1">
      <c r="A28" s="117"/>
      <c r="B28" s="38" t="s">
        <v>19</v>
      </c>
      <c r="C28" s="139">
        <v>89299</v>
      </c>
      <c r="D28" s="140"/>
      <c r="E28" s="112">
        <v>89299</v>
      </c>
      <c r="F28" s="113"/>
    </row>
    <row r="29" spans="1:6" ht="21.75" customHeight="1">
      <c r="A29" s="117"/>
      <c r="B29" s="11" t="s">
        <v>20</v>
      </c>
      <c r="C29" s="114">
        <v>302.7</v>
      </c>
      <c r="D29" s="122"/>
      <c r="E29" s="114">
        <v>50965.2</v>
      </c>
      <c r="F29" s="115"/>
    </row>
    <row r="30" spans="1:6" ht="21.75" customHeight="1">
      <c r="A30" s="117"/>
      <c r="B30" s="11" t="s">
        <v>21</v>
      </c>
      <c r="C30" s="114">
        <v>323068.7</v>
      </c>
      <c r="D30" s="122"/>
      <c r="E30" s="114">
        <v>296198.54</v>
      </c>
      <c r="F30" s="115"/>
    </row>
    <row r="31" spans="1:6" ht="21.75" customHeight="1" thickBot="1">
      <c r="A31" s="118"/>
      <c r="B31" s="44" t="s">
        <v>23</v>
      </c>
      <c r="C31" s="108">
        <v>83289.01</v>
      </c>
      <c r="D31" s="109"/>
      <c r="E31" s="108">
        <v>92396.89</v>
      </c>
      <c r="F31" s="121"/>
    </row>
    <row r="32" spans="1:6" ht="20.25" customHeight="1">
      <c r="A32" s="100"/>
      <c r="B32" s="101"/>
      <c r="C32" s="143">
        <f>SUM(C28:D31)</f>
        <v>495959.41000000003</v>
      </c>
      <c r="D32" s="144"/>
      <c r="E32" s="143">
        <f>SUM(E28:F31)</f>
        <v>528859.63</v>
      </c>
      <c r="F32" s="144"/>
    </row>
  </sheetData>
  <sheetProtection/>
  <mergeCells count="20">
    <mergeCell ref="C31:D31"/>
    <mergeCell ref="E27:F27"/>
    <mergeCell ref="E28:F28"/>
    <mergeCell ref="E29:F29"/>
    <mergeCell ref="A22:A24"/>
    <mergeCell ref="A1:B1"/>
    <mergeCell ref="B19:D19"/>
    <mergeCell ref="B20:D20"/>
    <mergeCell ref="B18:D18"/>
    <mergeCell ref="A2:A20"/>
    <mergeCell ref="E30:F30"/>
    <mergeCell ref="E31:F31"/>
    <mergeCell ref="C32:D32"/>
    <mergeCell ref="E32:F32"/>
    <mergeCell ref="A26:F26"/>
    <mergeCell ref="A27:A31"/>
    <mergeCell ref="C27:D27"/>
    <mergeCell ref="C28:D28"/>
    <mergeCell ref="C29:D29"/>
    <mergeCell ref="C30:D30"/>
  </mergeCells>
  <printOptions horizontalCentered="1"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 Solutions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2010-04-21T15:07:08Z</cp:lastPrinted>
  <dcterms:created xsi:type="dcterms:W3CDTF">2007-02-12T13:37:58Z</dcterms:created>
  <dcterms:modified xsi:type="dcterms:W3CDTF">2010-05-04T11:26:02Z</dcterms:modified>
  <cp:category/>
  <cp:version/>
  <cp:contentType/>
  <cp:contentStatus/>
</cp:coreProperties>
</file>